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jacewicz\Documents\Przetarg ee\16 przetarg - na 2023\Wniosek o wszczęcie postępowania\"/>
    </mc:Choice>
  </mc:AlternateContent>
  <bookViews>
    <workbookView xWindow="0" yWindow="0" windowWidth="28800" windowHeight="12435" tabRatio="391"/>
  </bookViews>
  <sheets>
    <sheet name="Ceny" sheetId="2" r:id="rId1"/>
    <sheet name="Załącznik A" sheetId="3" r:id="rId2"/>
  </sheets>
  <definedNames>
    <definedName name="Excel_BuiltIn_Print_Titles_1_1_1">#REF!</definedName>
    <definedName name="Excel_BuiltIn_Print_Titles_1_1_1_1">#REF!</definedName>
    <definedName name="Excel_BuiltIn_Print_Titles_1_1_1_1_1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_1_1_1_1_1_1_1">#REF!</definedName>
    <definedName name="Excel_BuiltIn_Print_Titles_1_1_1_1_1_1_1_1_1_1_1_1_1_1_1_1_1_1_1">#REF!</definedName>
    <definedName name="Excel_BuiltIn_Print_Titles_1_1_1_1_1_1_1_1_1_1_1_1_1_1_1_1_1_1_1_1">#REF!</definedName>
    <definedName name="Excel_BuiltIn_Print_Titles_1_1_1_1_1_1_1_1_1_1_1_1_1_1_1_1_1_1_1_1_1">#REF!</definedName>
    <definedName name="Excel_BuiltIn_Print_Titles_1_1_1_1_1_1_1_1_1_1_1_1_1_1_1_1_1_1_1_1_1_1">#REF!</definedName>
    <definedName name="Excel_BuiltIn_Print_Titles_1_1_1_1_1_1_1_1_1_1_1_1_1_1_1_1_1_1_1_1_1_1_1">#REF!</definedName>
    <definedName name="Excel_BuiltIn_Print_Titles_1_1_1_1_1_1_1_1_1_1_1_1_1_1_1_1_1_1_1_1_1_1_1_1">#REF!</definedName>
    <definedName name="_xlnm.Print_Area" localSheetId="0">Ceny!$A$1:$G$20</definedName>
    <definedName name="_xlnm.Print_Titles" localSheetId="1">'Załącznik A'!$4:$5</definedName>
  </definedNames>
  <calcPr calcId="162913"/>
</workbook>
</file>

<file path=xl/calcChain.xml><?xml version="1.0" encoding="utf-8"?>
<calcChain xmlns="http://schemas.openxmlformats.org/spreadsheetml/2006/main">
  <c r="D6" i="3" l="1"/>
  <c r="E6" i="3"/>
  <c r="F6" i="3"/>
  <c r="G6" i="3"/>
  <c r="C6" i="3"/>
  <c r="H146" i="3"/>
  <c r="H147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3" i="3"/>
  <c r="H9" i="3"/>
  <c r="H10" i="3"/>
  <c r="H11" i="3"/>
  <c r="H8" i="3"/>
  <c r="H6" i="3" l="1"/>
  <c r="D1" i="2" l="1"/>
  <c r="D17" i="2"/>
  <c r="D2" i="2" l="1"/>
  <c r="D3" i="2" s="1"/>
  <c r="B13" i="2"/>
</calcChain>
</file>

<file path=xl/sharedStrings.xml><?xml version="1.0" encoding="utf-8"?>
<sst xmlns="http://schemas.openxmlformats.org/spreadsheetml/2006/main" count="199" uniqueCount="181">
  <si>
    <t>[kWh]</t>
  </si>
  <si>
    <t>[zł]</t>
  </si>
  <si>
    <t>I</t>
  </si>
  <si>
    <t>II</t>
  </si>
  <si>
    <t>Bursa Miejska</t>
  </si>
  <si>
    <t>Centrum Kształcenia Zawodowego i Ustawicznego</t>
  </si>
  <si>
    <t>II Liceum Ogólnokształcące im. Romualda Traugutta</t>
  </si>
  <si>
    <t>Miejskie Przedszkole nr 1 im. Misia Uszatka</t>
  </si>
  <si>
    <t>Miejskie Przedszkole nr 3 im. Bajkowej Krainy</t>
  </si>
  <si>
    <t>Miejskie Przedszkole nr 4 im. Jana Brzechwy</t>
  </si>
  <si>
    <t>Miejskie Przedszkole nr 5 im. Jana Kilińskiego</t>
  </si>
  <si>
    <t>Miejskie Przedszkole nr 6</t>
  </si>
  <si>
    <t>Miejskie Przedszkole nr 7</t>
  </si>
  <si>
    <t>Miejskie Przedszkole nr 8</t>
  </si>
  <si>
    <t>Miejskie Przedszkole nr 11</t>
  </si>
  <si>
    <t>Miejskie Przedszkole nr 13 im. Krecika</t>
  </si>
  <si>
    <t>Miejskie Przedszkole nr 14</t>
  </si>
  <si>
    <t>Miejskie Przedszkole nr 15 im. Jana Pawła II</t>
  </si>
  <si>
    <t>Miejskie Przedszkole nr 16</t>
  </si>
  <si>
    <t>Miejskie Przedszkole nr 18</t>
  </si>
  <si>
    <t>Miejskie Przedszkole nr 19</t>
  </si>
  <si>
    <t>Miejskie Przedszkole nr 20 im. Króla Maciusia Pierwszego</t>
  </si>
  <si>
    <t>Miejskie Przedszkole nr 23 im. Jasia i Małgosi</t>
  </si>
  <si>
    <t>Miejskie Przedszkole nr 25 im. Przyjaciół Kubusia Puchatka</t>
  </si>
  <si>
    <t>Miejskie Przedszkole nr 26 im. Krasnala Hałabały</t>
  </si>
  <si>
    <t>Miejskie Przedszkole nr 30</t>
  </si>
  <si>
    <t>Miejskie Przedszkole nr 31</t>
  </si>
  <si>
    <t>Miejskie Przedszkole nr 33</t>
  </si>
  <si>
    <t>Miejskie Przedszkole nr 34</t>
  </si>
  <si>
    <t>Miejskie Przedszkole Integracyjne nr 35 im. Małego Księcia</t>
  </si>
  <si>
    <t>Miejskie Przedszkole nr 36</t>
  </si>
  <si>
    <t>Miejskie Przedszkole nr 37</t>
  </si>
  <si>
    <t>Miejskie Przedszkole nr 38</t>
  </si>
  <si>
    <t>Miejskie Przedszkole nr 42</t>
  </si>
  <si>
    <t>Miejskie Przedszkole Integracyjne nr 43</t>
  </si>
  <si>
    <t>Muzeum Częstochowskie</t>
  </si>
  <si>
    <t>Specjalny Ośrodek Szkolno-Wychowawczy nr 5</t>
  </si>
  <si>
    <t>Szkoła Podstawowa nr 1 im. Zdobywców Przestworzy</t>
  </si>
  <si>
    <t>Szkoła Podstawowa nr 2 im. Krzysztofa Kamila Baczyńskiego</t>
  </si>
  <si>
    <t>Szkoła Podstawowa nr 8 im. Haliny Poświatowskiej</t>
  </si>
  <si>
    <t>Szkoła Podstawowa nr 13 im. Kornela Makuszyńskiego</t>
  </si>
  <si>
    <t>Szkoła Podstawowa nr 14 im. Henryka Sienkiewicza</t>
  </si>
  <si>
    <t>Szkoła Podstawowa nr 21 im. Ks. Stanisława Konarskiego</t>
  </si>
  <si>
    <t>Szkoła Podstawowa nr 24 im. Jana Marcina Szancera</t>
  </si>
  <si>
    <t>Szkoła Podstawowa nr 25 im. Stanisława Staszica</t>
  </si>
  <si>
    <t>Szkoła Podstawowa nr 29 im. Królowej Jadwigi</t>
  </si>
  <si>
    <t>Szkoła Podstawowa nr 30 im. por. Michała Brzeskiego</t>
  </si>
  <si>
    <t>Szkoła Podstawowa nr 32 im. Jerzego Dudy-Gracza</t>
  </si>
  <si>
    <t>Szkoła Podstawowa nr 33 im. Marii Kownackiej</t>
  </si>
  <si>
    <t>Szkoła Podstawowa nr 35</t>
  </si>
  <si>
    <t>Szkoła Podstawowa nr 36 im. Polskich Olimpijczyków</t>
  </si>
  <si>
    <t>Szkoła Podstawowa nr 38 im. Ludwika Zamenhofa</t>
  </si>
  <si>
    <t>Szkoła Podstawowa nr 39 im. Marii Konopnickiej</t>
  </si>
  <si>
    <t>Szkoła Podstawowa nr 42 im. Jana Brzechwy</t>
  </si>
  <si>
    <t>Szkoła Podstawowa nr 46 im. Stefana Żeromskiego</t>
  </si>
  <si>
    <t>Szkoła Podstawowa nr 48 im. Armii Krajowej</t>
  </si>
  <si>
    <t>Szkoła Podstawowa nr 49 im. Janusza Kusocińskiego</t>
  </si>
  <si>
    <t>Szkoła Podstawowa nr 50 im. gen. Władysława Sikorskiego</t>
  </si>
  <si>
    <t>Techniczne Zakłady Naukowe im. gen. Władysława Sikorskiego</t>
  </si>
  <si>
    <t>Szkoła Podstawowa nr 54 z Oddziałami Integracyjnymi</t>
  </si>
  <si>
    <t>Zespół Szkolno-Przedszkolny nr 1</t>
  </si>
  <si>
    <t>Zespół Szkolno-Przedszkolny nr 2</t>
  </si>
  <si>
    <t>Zespół Szkolno-Przedszkolny nr 5</t>
  </si>
  <si>
    <t>Zespół Szkół im. Jana Kochanowskiego</t>
  </si>
  <si>
    <t>Zespół Szkół Zawodowych Specjalnych im. Marii Grzegorzewskiej</t>
  </si>
  <si>
    <t>Żłobek Miejski „Reksio”</t>
  </si>
  <si>
    <t>kWh</t>
  </si>
  <si>
    <t>zł/kWh</t>
  </si>
  <si>
    <t>`</t>
  </si>
  <si>
    <t>Zespół Szkół Przemysłu Mody i Reklamy im. Władysława Stanisława Reymonta</t>
  </si>
  <si>
    <t>Szkoła Podstawowa nr 19 im. Juliana Tuwima</t>
  </si>
  <si>
    <t>Szkoła Podstawowa nr 53 z Oddziałami Integracyjnymi im. Marii Skłodowskiej-Curie</t>
  </si>
  <si>
    <t>Zespół Szkół Gastronomicznych im. Marii Skłodowskiej-Curie</t>
  </si>
  <si>
    <t>III</t>
  </si>
  <si>
    <t>Miejskie Przedszkole nr 44 im. Janusza Korczaka</t>
  </si>
  <si>
    <t>Wartość netto zamówienia</t>
  </si>
  <si>
    <t>Podatek VAT w wysokości 23%</t>
  </si>
  <si>
    <t>Wartość brutto (cena oferty)</t>
  </si>
  <si>
    <t>Szkoła Podstawowa nr 52 im. Małego Powstańca</t>
  </si>
  <si>
    <t>Miejskie Przedszkole nr 12 im. Ireny Szewińskiej</t>
  </si>
  <si>
    <t>Szkoła Podstawowa nr 7 im. Konstantego Ildefonsa Gałczyńskiego</t>
  </si>
  <si>
    <t>Szkoła Podstawowa nr 9 im. Adama Mickiewicza</t>
  </si>
  <si>
    <t>Szkoła Podstawowa nr 31 im. Orła Białego</t>
  </si>
  <si>
    <t>Szkoła Podstawowa nr 41 im. Jana Matejki</t>
  </si>
  <si>
    <t>Zespół Szkolno-Przedszkolny nr 6</t>
  </si>
  <si>
    <t>Szkoła Podstawowa nr 37 im. Jana Pawła II</t>
  </si>
  <si>
    <t>Załącznik A do FORMULARZA OFERTOWEGO</t>
  </si>
  <si>
    <t>Zużycie energii elektrycznej w grupach cenowych</t>
  </si>
  <si>
    <t>grupa taryfowa B23 (bez OŚ "WARTA" S.A.)</t>
  </si>
  <si>
    <t>grupy taryfowe R, C11, C12a, C22a (bez OŚ "WARTA" S.A.)</t>
  </si>
  <si>
    <t>grupy taryfowe G11, G13</t>
  </si>
  <si>
    <t>grupa taryfowa O12</t>
  </si>
  <si>
    <t>grupa taryfowa B23 (tylko OŚ "WARTA" S.A.)</t>
  </si>
  <si>
    <t>grupy taryfowe C11, C12a, C22a (tylko OŚ "WARTA" S.A.)</t>
  </si>
  <si>
    <t>lp. płatnik</t>
  </si>
  <si>
    <t>Odbiorca (płatnik faktur)</t>
  </si>
  <si>
    <t>Prognoza zużycia energii elektrycznej w roku 2023 ogółem</t>
  </si>
  <si>
    <t>w tym w grupie taryfowej B23</t>
  </si>
  <si>
    <t xml:space="preserve">w tym w grupach taryfowych R, C11, C12, C22a </t>
  </si>
  <si>
    <t>w tym w grupach taryfowych G11, G13</t>
  </si>
  <si>
    <t>w tym w grupie taryfowej O12</t>
  </si>
  <si>
    <t>RAZEM (I+II+III+IV)</t>
  </si>
  <si>
    <t>4 wydziały Urzędu Miasta Częstochowy</t>
  </si>
  <si>
    <t>Wydział Nadzoru i Administracji</t>
  </si>
  <si>
    <t>Wydział Bezpieczeństwa i Zarządzania Kryzysowego</t>
  </si>
  <si>
    <t>Wydział Kultury, Promocji i Sportu</t>
  </si>
  <si>
    <t>Wydział Polityki Społecznej</t>
  </si>
  <si>
    <t>133 jednostki organizacyjne i spółki skarbu gminy</t>
  </si>
  <si>
    <t>Agencja Rozwoju Regionalnego w Częstochowie S.A.</t>
  </si>
  <si>
    <t>Biblioteka Publiczna im. dr. Władysława Biegańskiego w Częstochowie</t>
  </si>
  <si>
    <t>Częstochowskie Centrum Świadczeń</t>
  </si>
  <si>
    <t>Samorządowy Zakład Budżetowy Centrum Integracji Społecznej w Częstochowie</t>
  </si>
  <si>
    <t>Samorządowy Zakład Budżetowy Cmentarz Komunalny w Częstochowie</t>
  </si>
  <si>
    <t>Centrum Usług Komunalnych w Częstochowie</t>
  </si>
  <si>
    <t>Częstochowskie Przedsiębiorstwo Komunalne Sp. z o.o. w Sobuczynie</t>
  </si>
  <si>
    <t>Dom Pomocy Społecznej w Częstochowie</t>
  </si>
  <si>
    <t>Filharmonia Częstochowska im. Bronisława Hubermana</t>
  </si>
  <si>
    <t>Hala Sportowa Częstochowa Sp. z o.o.</t>
  </si>
  <si>
    <t>I Liceum Ogólnokształcące im. Juliusza Słowackiego</t>
  </si>
  <si>
    <t>IV Liceum Ogólnokształcące im. Henryka Sienkiewicza</t>
  </si>
  <si>
    <t>V Liceum Ogólnokształcące im. Adama Mickiewicza</t>
  </si>
  <si>
    <t>VII Liceum Ogólnokształcące im. Mikołaja Kopernika</t>
  </si>
  <si>
    <t>VIII Liceum Ogólnokształcące Samorządowe im. gen. Józefa Sowińskiego</t>
  </si>
  <si>
    <t>IX Liceum Ogólnokształcące im. Cypriana Kamila Norwida</t>
  </si>
  <si>
    <t>Miejski Dom Kultury w Częstochowie</t>
  </si>
  <si>
    <t>Miejska Galeria Sztuki w Częstochowie</t>
  </si>
  <si>
    <t>Miejski Ośrodek Pomocy Społecznej w Częstochowie</t>
  </si>
  <si>
    <t>Samorządowy Zakład Budżetowy Miejski Ośrodek Sportu i Rekreacji w Częstochowie</t>
  </si>
  <si>
    <t>Miejskie Przedszkole nr 9</t>
  </si>
  <si>
    <t>Miejskie Przedszkole nr 17 im. Siedmiu Krasnoludków</t>
  </si>
  <si>
    <t>Miejskie Przedszkole nr 21</t>
  </si>
  <si>
    <t>Miejskie Przedszkole nr 27</t>
  </si>
  <si>
    <t>Miejskie Przedszkole nr 29</t>
  </si>
  <si>
    <t>Miejskie Przedszkole nr 32</t>
  </si>
  <si>
    <t>Miejskie Przedszkole nr 41</t>
  </si>
  <si>
    <t>Miejskie Przedsiębiorstwo Komunikacyjne w Częstochowie Sp. z o.o.</t>
  </si>
  <si>
    <t>SP ZOZ Miejski Szpital Zespolony w Częstochowie</t>
  </si>
  <si>
    <t>Ośrodek Promocji Kultury „Gaude Mater”</t>
  </si>
  <si>
    <t>Ośrodek Pomocy Osobom z Problemami Alkoholowymi w Częstochowie</t>
  </si>
  <si>
    <t>Powiatowy Urząd Pracy w Częstochowie</t>
  </si>
  <si>
    <t>Straż Miejska w Częstochowie</t>
  </si>
  <si>
    <t>Szkoła Podstawowa nr 11 im. Marii Dąbrowskiej</t>
  </si>
  <si>
    <t>Szkoła Podstawowa nr 12 im. Bolesława Chrobrego</t>
  </si>
  <si>
    <t>Szkoła Podstawowa nr 15 im. Polskich Noblistów</t>
  </si>
  <si>
    <t>Szkoła Podstawowa nr 16 im. Bolesława Chrobrego</t>
  </si>
  <si>
    <t>Szkoła Podstawowa nr 17 z Oddziałami Integracyjnymi im. Stanisława Wyspiańskiego</t>
  </si>
  <si>
    <t>Szkoła Podstawowa nr 22 im. Gabriela Narutowicza</t>
  </si>
  <si>
    <t>Szkoła Podstawowa nr 26 im. Tadeusza Kościuszki</t>
  </si>
  <si>
    <t>Szkoła Podstawowa nr 34 im. Aleksandra Hrabiego Fredry</t>
  </si>
  <si>
    <t>SP ZOZ Stacja Pogotowia Ratunkowego w Częstochowie</t>
  </si>
  <si>
    <t>Teatr im. Adama Mickiewicza w Częstochowie</t>
  </si>
  <si>
    <t>Zakład Gospodarki Mieszkaniowej Towarzystwo Budownictwa Społecznego w Częstochowie Sp. z o.o.</t>
  </si>
  <si>
    <t>Zespół Poradni Psychologiczno-Pedagogicznych</t>
  </si>
  <si>
    <t>Zespół Szkolno-Przedszkolny nr 3</t>
  </si>
  <si>
    <t>Zespół Szkolno-Przedszkolny nr 4</t>
  </si>
  <si>
    <t>Zespół Szkół Ekonomicznych</t>
  </si>
  <si>
    <t>Zespół Szkół im. dr. Władysława Biegańskiego</t>
  </si>
  <si>
    <t>Zespół Szkół im. Bolesława Prusa</t>
  </si>
  <si>
    <t>Zespół Szkół Mechaniczno-Elektrycznych im. Kazimierza Pułaskiego</t>
  </si>
  <si>
    <t>Zespół Szkół Specjalnych nr 23 im. Janusza Korczaka</t>
  </si>
  <si>
    <t>Zespół Szkół Specjalnych nr 28</t>
  </si>
  <si>
    <t>Zespół Szkół Specjalnych nr 45</t>
  </si>
  <si>
    <t>Zespół Szkół Samochodowych</t>
  </si>
  <si>
    <t>Zespół Szkół Technicznych</t>
  </si>
  <si>
    <t>Zespół Szkół Technicznych i Ogólnokształcących im. Stefana Żeromskiego</t>
  </si>
  <si>
    <t>Oczyszczalnia Ścieków „WARTA” S.A. (ceny bez akcyzy)</t>
  </si>
  <si>
    <t>IV</t>
  </si>
  <si>
    <t>Miejski Zarząd Dróg w Częstochowie</t>
  </si>
  <si>
    <t>Razem wartość netto</t>
  </si>
  <si>
    <t>Cena jednostkowa energii elektrycznej zgodnie z opisem w FORMULARZU OFERTOWYM</t>
  </si>
  <si>
    <r>
      <t>C</t>
    </r>
    <r>
      <rPr>
        <vertAlign val="subscript"/>
        <sz val="10"/>
        <rFont val="Arial"/>
        <family val="2"/>
        <charset val="238"/>
      </rPr>
      <t>jB</t>
    </r>
  </si>
  <si>
    <r>
      <t>C</t>
    </r>
    <r>
      <rPr>
        <vertAlign val="subscript"/>
        <sz val="10"/>
        <rFont val="Arial"/>
        <family val="2"/>
        <charset val="238"/>
      </rPr>
      <t>jG</t>
    </r>
  </si>
  <si>
    <r>
      <t>C</t>
    </r>
    <r>
      <rPr>
        <vertAlign val="subscript"/>
        <sz val="10"/>
        <rFont val="Arial"/>
        <family val="2"/>
        <charset val="238"/>
      </rPr>
      <t>jO</t>
    </r>
  </si>
  <si>
    <r>
      <t>C</t>
    </r>
    <r>
      <rPr>
        <vertAlign val="subscript"/>
        <sz val="10"/>
        <rFont val="Arial"/>
        <family val="2"/>
        <charset val="238"/>
      </rPr>
      <t>jBO</t>
    </r>
  </si>
  <si>
    <r>
      <t>C</t>
    </r>
    <r>
      <rPr>
        <vertAlign val="subscript"/>
        <sz val="10"/>
        <rFont val="Arial"/>
        <family val="2"/>
        <charset val="238"/>
      </rPr>
      <t>jCO</t>
    </r>
  </si>
  <si>
    <t>Załącznik nr 7 do SWZ</t>
  </si>
  <si>
    <r>
      <t>C</t>
    </r>
    <r>
      <rPr>
        <vertAlign val="subscript"/>
        <sz val="10"/>
        <rFont val="Arial"/>
        <family val="2"/>
        <charset val="238"/>
      </rPr>
      <t>jC</t>
    </r>
  </si>
  <si>
    <t>Do wydrukowania tylko arkusz "Załącznik A"</t>
  </si>
  <si>
    <t>Szkoła Podstawowa nr 27 im. Zygmunta Łęskiego</t>
  </si>
  <si>
    <t>Wartości z komórek w kolorze zielonym należy wpisać do Załącznika nr 6 do SWZ "FORMULARZ OFERTOWY".</t>
  </si>
  <si>
    <t xml:space="preserve">Do uzupełnienia przez Wykonawcę tylko komórki w kolorze źółtym.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</si>
</sst>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vertAlign val="subscript"/>
      <sz val="10"/>
      <name val="Arial"/>
      <family val="2"/>
      <charset val="238"/>
    </font>
    <font>
      <i/>
      <sz val="10"/>
      <name val="Arial"/>
      <family val="2"/>
      <charset val="1"/>
    </font>
    <font>
      <b/>
      <sz val="11"/>
      <name val="Verdan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4" borderId="1" xfId="5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0" borderId="1" xfId="5" applyFont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8" fillId="6" borderId="0" xfId="5" applyFont="1" applyFill="1" applyBorder="1" applyAlignment="1">
      <alignment vertical="center" wrapText="1"/>
    </xf>
    <xf numFmtId="4" fontId="8" fillId="6" borderId="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4" fontId="11" fillId="5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7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 wrapText="1"/>
    </xf>
    <xf numFmtId="164" fontId="9" fillId="9" borderId="1" xfId="5" applyNumberFormat="1" applyFont="1" applyFill="1" applyBorder="1" applyAlignment="1">
      <alignment vertical="center"/>
    </xf>
    <xf numFmtId="0" fontId="0" fillId="0" borderId="1" xfId="0" applyFont="1" applyBorder="1"/>
    <xf numFmtId="0" fontId="16" fillId="6" borderId="0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0" fillId="4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selection activeCell="A19" sqref="A19"/>
    </sheetView>
  </sheetViews>
  <sheetFormatPr defaultColWidth="9.140625" defaultRowHeight="12.75" x14ac:dyDescent="0.2"/>
  <cols>
    <col min="1" max="1" width="52.140625" style="20" customWidth="1"/>
    <col min="2" max="2" width="11.5703125" style="20" customWidth="1"/>
    <col min="3" max="3" width="15.7109375" style="20" customWidth="1"/>
    <col min="4" max="4" width="14.5703125" style="20" customWidth="1"/>
    <col min="5" max="5" width="6" style="20" customWidth="1"/>
    <col min="6" max="6" width="13.85546875" style="20" customWidth="1"/>
    <col min="7" max="7" width="16.5703125" style="20" customWidth="1"/>
    <col min="8" max="8" width="44.28515625" style="20" customWidth="1"/>
    <col min="9" max="9" width="25.140625" style="20" customWidth="1"/>
    <col min="10" max="10" width="6.140625" style="20" customWidth="1"/>
    <col min="11" max="11" width="9.28515625" style="20" bestFit="1" customWidth="1"/>
    <col min="12" max="16384" width="9.140625" style="20"/>
  </cols>
  <sheetData>
    <row r="1" spans="1:11" ht="33.75" customHeight="1" x14ac:dyDescent="0.2">
      <c r="A1" s="39" t="s">
        <v>177</v>
      </c>
      <c r="C1" s="21" t="s">
        <v>75</v>
      </c>
      <c r="D1" s="22">
        <f>'Załącznik A'!H6</f>
        <v>0</v>
      </c>
      <c r="E1" s="23" t="s">
        <v>1</v>
      </c>
    </row>
    <row r="2" spans="1:11" ht="33.75" customHeight="1" x14ac:dyDescent="0.2">
      <c r="A2" s="63" t="s">
        <v>180</v>
      </c>
      <c r="C2" s="21" t="s">
        <v>76</v>
      </c>
      <c r="D2" s="22">
        <f>ROUND(0.23*D1,2)</f>
        <v>0</v>
      </c>
      <c r="E2" s="23" t="s">
        <v>1</v>
      </c>
    </row>
    <row r="3" spans="1:11" ht="33.75" customHeight="1" x14ac:dyDescent="0.2">
      <c r="A3" s="62" t="s">
        <v>179</v>
      </c>
      <c r="C3" s="21" t="s">
        <v>77</v>
      </c>
      <c r="D3" s="22">
        <f>D1+D2</f>
        <v>0</v>
      </c>
      <c r="E3" s="23" t="s">
        <v>1</v>
      </c>
    </row>
    <row r="4" spans="1:11" ht="33.75" customHeight="1" x14ac:dyDescent="0.2">
      <c r="C4" s="19"/>
      <c r="D4" s="36"/>
      <c r="E4" s="36"/>
      <c r="F4" s="36"/>
      <c r="H4" s="37"/>
      <c r="I4" s="38"/>
      <c r="J4" s="35"/>
    </row>
    <row r="5" spans="1:11" ht="28.5" customHeight="1" x14ac:dyDescent="0.2">
      <c r="A5" s="24" t="s">
        <v>169</v>
      </c>
    </row>
    <row r="6" spans="1:11" ht="15.75" x14ac:dyDescent="0.3">
      <c r="A6" s="59" t="s">
        <v>170</v>
      </c>
      <c r="B6" s="58">
        <v>0</v>
      </c>
      <c r="C6" s="34" t="s">
        <v>67</v>
      </c>
      <c r="D6" s="13"/>
      <c r="E6" s="13"/>
      <c r="F6" s="13"/>
      <c r="G6" s="13"/>
      <c r="H6" s="13"/>
    </row>
    <row r="7" spans="1:11" ht="15.75" x14ac:dyDescent="0.3">
      <c r="A7" s="59" t="s">
        <v>176</v>
      </c>
      <c r="B7" s="58">
        <v>0</v>
      </c>
      <c r="C7" s="34" t="s">
        <v>67</v>
      </c>
      <c r="D7" s="13"/>
      <c r="E7" s="13"/>
      <c r="F7" s="13"/>
      <c r="G7" s="13"/>
      <c r="H7" s="13"/>
    </row>
    <row r="8" spans="1:11" ht="15.75" x14ac:dyDescent="0.3">
      <c r="A8" s="59" t="s">
        <v>171</v>
      </c>
      <c r="B8" s="58">
        <v>0</v>
      </c>
      <c r="C8" s="34" t="s">
        <v>67</v>
      </c>
      <c r="D8" s="12"/>
      <c r="E8" s="12"/>
      <c r="F8" s="13"/>
      <c r="G8" s="13"/>
      <c r="H8" s="13"/>
    </row>
    <row r="9" spans="1:11" ht="15.75" x14ac:dyDescent="0.3">
      <c r="A9" s="59" t="s">
        <v>172</v>
      </c>
      <c r="B9" s="58">
        <v>0</v>
      </c>
      <c r="C9" s="34" t="s">
        <v>67</v>
      </c>
      <c r="D9" s="12"/>
      <c r="E9" s="12"/>
      <c r="F9" s="13"/>
      <c r="G9" s="13"/>
      <c r="H9" s="13"/>
    </row>
    <row r="10" spans="1:11" ht="15.75" x14ac:dyDescent="0.3">
      <c r="A10" s="59" t="s">
        <v>173</v>
      </c>
      <c r="B10" s="58">
        <v>0</v>
      </c>
      <c r="C10" s="34" t="s">
        <v>67</v>
      </c>
      <c r="D10" s="12"/>
      <c r="E10" s="12"/>
      <c r="F10" s="13"/>
      <c r="G10" s="13"/>
      <c r="H10" s="13"/>
    </row>
    <row r="11" spans="1:11" ht="15.75" x14ac:dyDescent="0.3">
      <c r="A11" s="59" t="s">
        <v>174</v>
      </c>
      <c r="B11" s="58">
        <v>0</v>
      </c>
      <c r="C11" s="34" t="s">
        <v>67</v>
      </c>
      <c r="D11" s="12"/>
      <c r="E11" s="12"/>
      <c r="F11" s="14"/>
      <c r="G11" s="14"/>
      <c r="H11" s="14"/>
      <c r="I11" s="26"/>
      <c r="J11" s="26"/>
      <c r="K11" s="26"/>
    </row>
    <row r="12" spans="1:11" x14ac:dyDescent="0.2">
      <c r="C12" s="19"/>
      <c r="D12" s="12"/>
      <c r="E12" s="12"/>
      <c r="F12" s="14"/>
      <c r="G12" s="14"/>
      <c r="H12" s="14"/>
      <c r="I12" s="26"/>
      <c r="J12" s="26"/>
      <c r="K12" s="26"/>
    </row>
    <row r="13" spans="1:11" x14ac:dyDescent="0.2">
      <c r="A13" s="27" t="s">
        <v>87</v>
      </c>
      <c r="B13" s="40">
        <f>SUM(B14:B19)</f>
        <v>46020000</v>
      </c>
      <c r="C13" s="25" t="s">
        <v>66</v>
      </c>
      <c r="D13" s="12"/>
      <c r="E13" s="17"/>
      <c r="F13" s="16"/>
      <c r="G13" s="15"/>
      <c r="H13" s="16"/>
      <c r="I13" s="26"/>
      <c r="J13" s="26"/>
      <c r="K13" s="26"/>
    </row>
    <row r="14" spans="1:11" x14ac:dyDescent="0.2">
      <c r="A14" s="29" t="s">
        <v>88</v>
      </c>
      <c r="B14" s="28">
        <v>12288000</v>
      </c>
      <c r="C14" s="25" t="s">
        <v>66</v>
      </c>
      <c r="D14" s="12"/>
      <c r="E14" s="12"/>
      <c r="F14" s="14"/>
      <c r="G14" s="14"/>
      <c r="H14" s="14"/>
      <c r="I14" s="26"/>
      <c r="J14" s="26"/>
      <c r="K14" s="26"/>
    </row>
    <row r="15" spans="1:11" ht="25.5" x14ac:dyDescent="0.2">
      <c r="A15" s="30" t="s">
        <v>89</v>
      </c>
      <c r="B15" s="28">
        <v>12219600</v>
      </c>
      <c r="C15" s="25" t="s">
        <v>66</v>
      </c>
      <c r="D15" s="12"/>
      <c r="E15" s="12"/>
      <c r="F15" s="14"/>
      <c r="G15" s="14"/>
      <c r="H15" s="14"/>
      <c r="I15" s="26"/>
      <c r="J15" s="26"/>
      <c r="K15" s="26"/>
    </row>
    <row r="16" spans="1:11" x14ac:dyDescent="0.2">
      <c r="A16" s="29" t="s">
        <v>90</v>
      </c>
      <c r="B16" s="28">
        <v>572400</v>
      </c>
      <c r="C16" s="25" t="s">
        <v>66</v>
      </c>
      <c r="D16" s="12"/>
      <c r="E16" s="12"/>
      <c r="F16" s="14"/>
      <c r="G16" s="14"/>
      <c r="H16" s="14"/>
      <c r="I16" s="26"/>
      <c r="J16" s="26"/>
      <c r="K16" s="26"/>
    </row>
    <row r="17" spans="1:11" x14ac:dyDescent="0.2">
      <c r="A17" s="31" t="s">
        <v>91</v>
      </c>
      <c r="B17" s="28">
        <v>12181000</v>
      </c>
      <c r="C17" s="25" t="s">
        <v>66</v>
      </c>
      <c r="D17" s="18">
        <f>B16+B17</f>
        <v>12753400</v>
      </c>
      <c r="E17" s="12"/>
      <c r="F17" s="14"/>
      <c r="G17" s="14"/>
      <c r="H17" s="14"/>
      <c r="I17" s="26"/>
      <c r="J17" s="26"/>
      <c r="K17" s="26"/>
    </row>
    <row r="18" spans="1:11" x14ac:dyDescent="0.2">
      <c r="A18" s="29" t="s">
        <v>92</v>
      </c>
      <c r="B18" s="28">
        <v>8000000</v>
      </c>
      <c r="C18" s="25" t="s">
        <v>66</v>
      </c>
      <c r="D18" s="12"/>
      <c r="E18" s="12"/>
      <c r="F18" s="14"/>
      <c r="G18" s="14"/>
      <c r="H18" s="14"/>
      <c r="I18" s="26"/>
      <c r="J18" s="26"/>
      <c r="K18" s="26"/>
    </row>
    <row r="19" spans="1:11" x14ac:dyDescent="0.2">
      <c r="A19" s="30" t="s">
        <v>93</v>
      </c>
      <c r="B19" s="28">
        <v>759000</v>
      </c>
      <c r="C19" s="25" t="s">
        <v>66</v>
      </c>
      <c r="D19" s="12"/>
      <c r="E19" s="12"/>
      <c r="F19" s="14"/>
      <c r="G19" s="14"/>
      <c r="H19" s="14" t="s">
        <v>68</v>
      </c>
      <c r="I19" s="26"/>
      <c r="J19" s="26"/>
      <c r="K19" s="26"/>
    </row>
    <row r="20" spans="1:11" x14ac:dyDescent="0.2">
      <c r="C20" s="19"/>
      <c r="D20" s="12"/>
      <c r="E20" s="12"/>
      <c r="F20" s="13"/>
      <c r="G20" s="13"/>
      <c r="H20" s="13"/>
    </row>
  </sheetData>
  <protectedRanges>
    <protectedRange sqref="B6:B11" name="Zakres1"/>
  </protectedRange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ColWidth="10.7109375" defaultRowHeight="11.25" x14ac:dyDescent="0.2"/>
  <cols>
    <col min="1" max="1" width="5.140625" style="10" customWidth="1"/>
    <col min="2" max="2" width="57" style="3" customWidth="1"/>
    <col min="3" max="3" width="12.5703125" style="3" customWidth="1"/>
    <col min="4" max="4" width="10.85546875" style="6" customWidth="1"/>
    <col min="5" max="5" width="10" style="6" customWidth="1"/>
    <col min="6" max="6" width="9.7109375" style="6" customWidth="1"/>
    <col min="7" max="7" width="10.28515625" style="6" customWidth="1"/>
    <col min="8" max="8" width="15.7109375" style="11" customWidth="1"/>
    <col min="9" max="16384" width="10.7109375" style="5"/>
  </cols>
  <sheetData>
    <row r="1" spans="1:8" ht="12.75" x14ac:dyDescent="0.2">
      <c r="H1" s="60" t="s">
        <v>175</v>
      </c>
    </row>
    <row r="2" spans="1:8" ht="14.25" x14ac:dyDescent="0.2">
      <c r="A2" s="61" t="s">
        <v>86</v>
      </c>
    </row>
    <row r="4" spans="1:8" s="10" customFormat="1" ht="59.25" customHeight="1" x14ac:dyDescent="0.2">
      <c r="A4" s="42" t="s">
        <v>94</v>
      </c>
      <c r="B4" s="42" t="s">
        <v>95</v>
      </c>
      <c r="C4" s="42" t="s">
        <v>96</v>
      </c>
      <c r="D4" s="42" t="s">
        <v>97</v>
      </c>
      <c r="E4" s="42" t="s">
        <v>98</v>
      </c>
      <c r="F4" s="42" t="s">
        <v>99</v>
      </c>
      <c r="G4" s="42" t="s">
        <v>100</v>
      </c>
      <c r="H4" s="55" t="s">
        <v>168</v>
      </c>
    </row>
    <row r="5" spans="1:8" s="2" customFormat="1" ht="21" customHeight="1" x14ac:dyDescent="0.2">
      <c r="A5" s="42"/>
      <c r="B5" s="42"/>
      <c r="C5" s="42" t="s">
        <v>0</v>
      </c>
      <c r="D5" s="42" t="s">
        <v>0</v>
      </c>
      <c r="E5" s="42" t="s">
        <v>0</v>
      </c>
      <c r="F5" s="42" t="s">
        <v>0</v>
      </c>
      <c r="G5" s="42" t="s">
        <v>0</v>
      </c>
      <c r="H5" s="54" t="s">
        <v>1</v>
      </c>
    </row>
    <row r="6" spans="1:8" s="1" customFormat="1" ht="21" customHeight="1" x14ac:dyDescent="0.2">
      <c r="A6" s="43"/>
      <c r="B6" s="44" t="s">
        <v>101</v>
      </c>
      <c r="C6" s="45">
        <f>SUM(C7:C147)</f>
        <v>46020000</v>
      </c>
      <c r="D6" s="45">
        <f t="shared" ref="D6:G6" si="0">SUM(D7:D147)</f>
        <v>20288000</v>
      </c>
      <c r="E6" s="45">
        <f t="shared" si="0"/>
        <v>12978600</v>
      </c>
      <c r="F6" s="45">
        <f t="shared" si="0"/>
        <v>572400</v>
      </c>
      <c r="G6" s="45">
        <f t="shared" si="0"/>
        <v>12181000</v>
      </c>
      <c r="H6" s="56">
        <f>SUM(H7:H147)</f>
        <v>0</v>
      </c>
    </row>
    <row r="7" spans="1:8" s="1" customFormat="1" ht="21" customHeight="1" x14ac:dyDescent="0.2">
      <c r="A7" s="46" t="s">
        <v>2</v>
      </c>
      <c r="B7" s="47" t="s">
        <v>102</v>
      </c>
      <c r="C7" s="47"/>
      <c r="D7" s="47"/>
      <c r="E7" s="47"/>
      <c r="F7" s="47"/>
      <c r="G7" s="47"/>
      <c r="H7" s="47"/>
    </row>
    <row r="8" spans="1:8" s="1" customFormat="1" ht="21" customHeight="1" x14ac:dyDescent="0.2">
      <c r="A8" s="48">
        <v>1</v>
      </c>
      <c r="B8" s="49" t="s">
        <v>103</v>
      </c>
      <c r="C8" s="50">
        <v>1206000</v>
      </c>
      <c r="D8" s="49">
        <v>0</v>
      </c>
      <c r="E8" s="50">
        <v>1206000</v>
      </c>
      <c r="F8" s="49">
        <v>0</v>
      </c>
      <c r="G8" s="49">
        <v>0</v>
      </c>
      <c r="H8" s="57">
        <f>ROUND((Ceny!$B$6*D8+Ceny!$B$7*E8+Ceny!$B$8*F8+Ceny!$B$9*G8),2)</f>
        <v>0</v>
      </c>
    </row>
    <row r="9" spans="1:8" ht="21" customHeight="1" x14ac:dyDescent="0.2">
      <c r="A9" s="48">
        <v>2</v>
      </c>
      <c r="B9" s="49" t="s">
        <v>104</v>
      </c>
      <c r="C9" s="49">
        <v>120</v>
      </c>
      <c r="D9" s="49">
        <v>0</v>
      </c>
      <c r="E9" s="49">
        <v>120</v>
      </c>
      <c r="F9" s="49">
        <v>0</v>
      </c>
      <c r="G9" s="49">
        <v>0</v>
      </c>
      <c r="H9" s="57">
        <f>ROUND((Ceny!$B$6*D9+Ceny!$B$7*E9+Ceny!$B$8*F9+Ceny!$B$9*G9),2)</f>
        <v>0</v>
      </c>
    </row>
    <row r="10" spans="1:8" s="1" customFormat="1" ht="21" customHeight="1" x14ac:dyDescent="0.2">
      <c r="A10" s="48">
        <v>3</v>
      </c>
      <c r="B10" s="49" t="s">
        <v>105</v>
      </c>
      <c r="C10" s="50">
        <v>8880</v>
      </c>
      <c r="D10" s="49">
        <v>0</v>
      </c>
      <c r="E10" s="50">
        <v>8880</v>
      </c>
      <c r="F10" s="49">
        <v>0</v>
      </c>
      <c r="G10" s="49">
        <v>0</v>
      </c>
      <c r="H10" s="57">
        <f>ROUND((Ceny!$B$6*D10+Ceny!$B$7*E10+Ceny!$B$8*F10+Ceny!$B$9*G10),2)</f>
        <v>0</v>
      </c>
    </row>
    <row r="11" spans="1:8" ht="21" customHeight="1" x14ac:dyDescent="0.2">
      <c r="A11" s="48">
        <v>4</v>
      </c>
      <c r="B11" s="49" t="s">
        <v>106</v>
      </c>
      <c r="C11" s="50">
        <v>5000</v>
      </c>
      <c r="D11" s="49">
        <v>0</v>
      </c>
      <c r="E11" s="50">
        <v>5000</v>
      </c>
      <c r="F11" s="49">
        <v>0</v>
      </c>
      <c r="G11" s="49">
        <v>0</v>
      </c>
      <c r="H11" s="57">
        <f>ROUND((Ceny!$B$6*D11+Ceny!$B$7*E11+Ceny!$B$8*F11+Ceny!$B$9*G11),2)</f>
        <v>0</v>
      </c>
    </row>
    <row r="12" spans="1:8" ht="21" customHeight="1" x14ac:dyDescent="0.2">
      <c r="A12" s="46" t="s">
        <v>3</v>
      </c>
      <c r="B12" s="47" t="s">
        <v>107</v>
      </c>
      <c r="C12" s="47"/>
      <c r="D12" s="47"/>
      <c r="E12" s="47"/>
      <c r="F12" s="47"/>
      <c r="G12" s="47"/>
      <c r="H12" s="47"/>
    </row>
    <row r="13" spans="1:8" ht="21" customHeight="1" x14ac:dyDescent="0.2">
      <c r="A13" s="48">
        <v>1</v>
      </c>
      <c r="B13" s="49" t="s">
        <v>108</v>
      </c>
      <c r="C13" s="50">
        <v>264000</v>
      </c>
      <c r="D13" s="49">
        <v>0</v>
      </c>
      <c r="E13" s="50">
        <v>264000</v>
      </c>
      <c r="F13" s="49">
        <v>0</v>
      </c>
      <c r="G13" s="49">
        <v>0</v>
      </c>
      <c r="H13" s="57">
        <f>ROUND((Ceny!$B$6*D13+Ceny!$B$7*E13+Ceny!$B$8*F13+Ceny!$B$9*G13),2)</f>
        <v>0</v>
      </c>
    </row>
    <row r="14" spans="1:8" s="1" customFormat="1" ht="21" customHeight="1" x14ac:dyDescent="0.2">
      <c r="A14" s="48">
        <v>2</v>
      </c>
      <c r="B14" s="49" t="s">
        <v>109</v>
      </c>
      <c r="C14" s="50">
        <v>190000</v>
      </c>
      <c r="D14" s="49">
        <v>0</v>
      </c>
      <c r="E14" s="50">
        <v>190000</v>
      </c>
      <c r="F14" s="49">
        <v>0</v>
      </c>
      <c r="G14" s="49">
        <v>0</v>
      </c>
      <c r="H14" s="57">
        <f>ROUND((Ceny!$B$6*D14+Ceny!$B$7*E14+Ceny!$B$8*F14+Ceny!$B$9*G14),2)</f>
        <v>0</v>
      </c>
    </row>
    <row r="15" spans="1:8" s="4" customFormat="1" ht="21" customHeight="1" x14ac:dyDescent="0.2">
      <c r="A15" s="48">
        <v>3</v>
      </c>
      <c r="B15" s="49" t="s">
        <v>4</v>
      </c>
      <c r="C15" s="50">
        <v>150000</v>
      </c>
      <c r="D15" s="49">
        <v>0</v>
      </c>
      <c r="E15" s="49">
        <v>0</v>
      </c>
      <c r="F15" s="50">
        <v>150000</v>
      </c>
      <c r="G15" s="49">
        <v>0</v>
      </c>
      <c r="H15" s="57">
        <f>ROUND((Ceny!$B$6*D15+Ceny!$B$7*E15+Ceny!$B$8*F15+Ceny!$B$9*G15),2)</f>
        <v>0</v>
      </c>
    </row>
    <row r="16" spans="1:8" s="8" customFormat="1" ht="21" customHeight="1" x14ac:dyDescent="0.2">
      <c r="A16" s="48">
        <v>4</v>
      </c>
      <c r="B16" s="49" t="s">
        <v>110</v>
      </c>
      <c r="C16" s="50">
        <v>50000</v>
      </c>
      <c r="D16" s="49">
        <v>0</v>
      </c>
      <c r="E16" s="50">
        <v>50000</v>
      </c>
      <c r="F16" s="49">
        <v>0</v>
      </c>
      <c r="G16" s="49">
        <v>0</v>
      </c>
      <c r="H16" s="57">
        <f>ROUND((Ceny!$B$6*D16+Ceny!$B$7*E16+Ceny!$B$8*F16+Ceny!$B$9*G16),2)</f>
        <v>0</v>
      </c>
    </row>
    <row r="17" spans="1:8" ht="21" customHeight="1" x14ac:dyDescent="0.2">
      <c r="A17" s="48">
        <v>5</v>
      </c>
      <c r="B17" s="49" t="s">
        <v>111</v>
      </c>
      <c r="C17" s="50">
        <v>60000</v>
      </c>
      <c r="D17" s="49">
        <v>0</v>
      </c>
      <c r="E17" s="50">
        <v>6000</v>
      </c>
      <c r="F17" s="50">
        <v>54000</v>
      </c>
      <c r="G17" s="49">
        <v>0</v>
      </c>
      <c r="H17" s="57">
        <f>ROUND((Ceny!$B$6*D17+Ceny!$B$7*E17+Ceny!$B$8*F17+Ceny!$B$9*G17),2)</f>
        <v>0</v>
      </c>
    </row>
    <row r="18" spans="1:8" s="1" customFormat="1" ht="21" customHeight="1" x14ac:dyDescent="0.2">
      <c r="A18" s="48">
        <v>6</v>
      </c>
      <c r="B18" s="49" t="s">
        <v>112</v>
      </c>
      <c r="C18" s="50">
        <v>211000</v>
      </c>
      <c r="D18" s="50">
        <v>198000</v>
      </c>
      <c r="E18" s="50">
        <v>13000</v>
      </c>
      <c r="F18" s="49">
        <v>0</v>
      </c>
      <c r="G18" s="49">
        <v>0</v>
      </c>
      <c r="H18" s="57">
        <f>ROUND((Ceny!$B$6*D18+Ceny!$B$7*E18+Ceny!$B$8*F18+Ceny!$B$9*G18),2)</f>
        <v>0</v>
      </c>
    </row>
    <row r="19" spans="1:8" ht="21" customHeight="1" x14ac:dyDescent="0.2">
      <c r="A19" s="48">
        <v>7</v>
      </c>
      <c r="B19" s="49" t="s">
        <v>5</v>
      </c>
      <c r="C19" s="50">
        <v>140000</v>
      </c>
      <c r="D19" s="49">
        <v>0</v>
      </c>
      <c r="E19" s="50">
        <v>140000</v>
      </c>
      <c r="F19" s="49">
        <v>0</v>
      </c>
      <c r="G19" s="49">
        <v>0</v>
      </c>
      <c r="H19" s="57">
        <f>ROUND((Ceny!$B$6*D19+Ceny!$B$7*E19+Ceny!$B$8*F19+Ceny!$B$9*G19),2)</f>
        <v>0</v>
      </c>
    </row>
    <row r="20" spans="1:8" s="4" customFormat="1" ht="21" customHeight="1" x14ac:dyDescent="0.2">
      <c r="A20" s="48">
        <v>8</v>
      </c>
      <c r="B20" s="49" t="s">
        <v>113</v>
      </c>
      <c r="C20" s="50">
        <v>74000</v>
      </c>
      <c r="D20" s="49">
        <v>0</v>
      </c>
      <c r="E20" s="50">
        <v>74000</v>
      </c>
      <c r="F20" s="49">
        <v>0</v>
      </c>
      <c r="G20" s="49">
        <v>0</v>
      </c>
      <c r="H20" s="57">
        <f>ROUND((Ceny!$B$6*D20+Ceny!$B$7*E20+Ceny!$B$8*F20+Ceny!$B$9*G20),2)</f>
        <v>0</v>
      </c>
    </row>
    <row r="21" spans="1:8" ht="21" customHeight="1" x14ac:dyDescent="0.2">
      <c r="A21" s="48">
        <v>9</v>
      </c>
      <c r="B21" s="49" t="s">
        <v>114</v>
      </c>
      <c r="C21" s="50">
        <v>1500000</v>
      </c>
      <c r="D21" s="50">
        <v>1490000</v>
      </c>
      <c r="E21" s="50">
        <v>10000</v>
      </c>
      <c r="F21" s="49">
        <v>0</v>
      </c>
      <c r="G21" s="49">
        <v>0</v>
      </c>
      <c r="H21" s="57">
        <f>ROUND((Ceny!$B$6*D21+Ceny!$B$7*E21+Ceny!$B$8*F21+Ceny!$B$9*G21),2)</f>
        <v>0</v>
      </c>
    </row>
    <row r="22" spans="1:8" s="4" customFormat="1" ht="21" customHeight="1" x14ac:dyDescent="0.2">
      <c r="A22" s="48">
        <v>10</v>
      </c>
      <c r="B22" s="49" t="s">
        <v>115</v>
      </c>
      <c r="C22" s="50">
        <v>300000</v>
      </c>
      <c r="D22" s="49">
        <v>0</v>
      </c>
      <c r="E22" s="49">
        <v>0</v>
      </c>
      <c r="F22" s="50">
        <v>300000</v>
      </c>
      <c r="G22" s="49">
        <v>0</v>
      </c>
      <c r="H22" s="57">
        <f>ROUND((Ceny!$B$6*D22+Ceny!$B$7*E22+Ceny!$B$8*F22+Ceny!$B$9*G22),2)</f>
        <v>0</v>
      </c>
    </row>
    <row r="23" spans="1:8" s="4" customFormat="1" ht="21" customHeight="1" x14ac:dyDescent="0.2">
      <c r="A23" s="48">
        <v>11</v>
      </c>
      <c r="B23" s="49" t="s">
        <v>116</v>
      </c>
      <c r="C23" s="50">
        <v>280000</v>
      </c>
      <c r="D23" s="49">
        <v>0</v>
      </c>
      <c r="E23" s="50">
        <v>280000</v>
      </c>
      <c r="F23" s="49">
        <v>0</v>
      </c>
      <c r="G23" s="49">
        <v>0</v>
      </c>
      <c r="H23" s="57">
        <f>ROUND((Ceny!$B$6*D23+Ceny!$B$7*E23+Ceny!$B$8*F23+Ceny!$B$9*G23),2)</f>
        <v>0</v>
      </c>
    </row>
    <row r="24" spans="1:8" s="4" customFormat="1" ht="21" customHeight="1" x14ac:dyDescent="0.2">
      <c r="A24" s="48">
        <v>12</v>
      </c>
      <c r="B24" s="49" t="s">
        <v>117</v>
      </c>
      <c r="C24" s="50">
        <v>900000</v>
      </c>
      <c r="D24" s="49">
        <v>0</v>
      </c>
      <c r="E24" s="50">
        <v>900000</v>
      </c>
      <c r="F24" s="49">
        <v>0</v>
      </c>
      <c r="G24" s="49">
        <v>0</v>
      </c>
      <c r="H24" s="57">
        <f>ROUND((Ceny!$B$6*D24+Ceny!$B$7*E24+Ceny!$B$8*F24+Ceny!$B$9*G24),2)</f>
        <v>0</v>
      </c>
    </row>
    <row r="25" spans="1:8" ht="21" customHeight="1" x14ac:dyDescent="0.2">
      <c r="A25" s="48">
        <v>13</v>
      </c>
      <c r="B25" s="49" t="s">
        <v>118</v>
      </c>
      <c r="C25" s="50">
        <v>28000</v>
      </c>
      <c r="D25" s="49">
        <v>0</v>
      </c>
      <c r="E25" s="50">
        <v>28000</v>
      </c>
      <c r="F25" s="49">
        <v>0</v>
      </c>
      <c r="G25" s="49">
        <v>0</v>
      </c>
      <c r="H25" s="57">
        <f>ROUND((Ceny!$B$6*D25+Ceny!$B$7*E25+Ceny!$B$8*F25+Ceny!$B$9*G25),2)</f>
        <v>0</v>
      </c>
    </row>
    <row r="26" spans="1:8" ht="21" customHeight="1" x14ac:dyDescent="0.2">
      <c r="A26" s="48">
        <v>14</v>
      </c>
      <c r="B26" s="49" t="s">
        <v>6</v>
      </c>
      <c r="C26" s="50">
        <v>150000</v>
      </c>
      <c r="D26" s="49">
        <v>0</v>
      </c>
      <c r="E26" s="50">
        <v>150000</v>
      </c>
      <c r="F26" s="49">
        <v>0</v>
      </c>
      <c r="G26" s="49">
        <v>0</v>
      </c>
      <c r="H26" s="57">
        <f>ROUND((Ceny!$B$6*D26+Ceny!$B$7*E26+Ceny!$B$8*F26+Ceny!$B$9*G26),2)</f>
        <v>0</v>
      </c>
    </row>
    <row r="27" spans="1:8" s="4" customFormat="1" ht="21" customHeight="1" x14ac:dyDescent="0.2">
      <c r="A27" s="48">
        <v>15</v>
      </c>
      <c r="B27" s="49" t="s">
        <v>119</v>
      </c>
      <c r="C27" s="50">
        <v>100000</v>
      </c>
      <c r="D27" s="49">
        <v>0</v>
      </c>
      <c r="E27" s="50">
        <v>100000</v>
      </c>
      <c r="F27" s="49">
        <v>0</v>
      </c>
      <c r="G27" s="49">
        <v>0</v>
      </c>
      <c r="H27" s="57">
        <f>ROUND((Ceny!$B$6*D27+Ceny!$B$7*E27+Ceny!$B$8*F27+Ceny!$B$9*G27),2)</f>
        <v>0</v>
      </c>
    </row>
    <row r="28" spans="1:8" s="1" customFormat="1" ht="21" customHeight="1" x14ac:dyDescent="0.2">
      <c r="A28" s="48">
        <v>16</v>
      </c>
      <c r="B28" s="49" t="s">
        <v>120</v>
      </c>
      <c r="C28" s="50">
        <v>34000</v>
      </c>
      <c r="D28" s="49">
        <v>0</v>
      </c>
      <c r="E28" s="50">
        <v>34000</v>
      </c>
      <c r="F28" s="49">
        <v>0</v>
      </c>
      <c r="G28" s="49">
        <v>0</v>
      </c>
      <c r="H28" s="57">
        <f>ROUND((Ceny!$B$6*D28+Ceny!$B$7*E28+Ceny!$B$8*F28+Ceny!$B$9*G28),2)</f>
        <v>0</v>
      </c>
    </row>
    <row r="29" spans="1:8" ht="21" customHeight="1" x14ac:dyDescent="0.2">
      <c r="A29" s="48">
        <v>17</v>
      </c>
      <c r="B29" s="49" t="s">
        <v>121</v>
      </c>
      <c r="C29" s="50">
        <v>65000</v>
      </c>
      <c r="D29" s="49">
        <v>0</v>
      </c>
      <c r="E29" s="50">
        <v>65000</v>
      </c>
      <c r="F29" s="49">
        <v>0</v>
      </c>
      <c r="G29" s="49">
        <v>0</v>
      </c>
      <c r="H29" s="57">
        <f>ROUND((Ceny!$B$6*D29+Ceny!$B$7*E29+Ceny!$B$8*F29+Ceny!$B$9*G29),2)</f>
        <v>0</v>
      </c>
    </row>
    <row r="30" spans="1:8" s="4" customFormat="1" ht="21" customHeight="1" x14ac:dyDescent="0.2">
      <c r="A30" s="48">
        <v>18</v>
      </c>
      <c r="B30" s="51" t="s">
        <v>122</v>
      </c>
      <c r="C30" s="50">
        <v>30000</v>
      </c>
      <c r="D30" s="49">
        <v>0</v>
      </c>
      <c r="E30" s="50">
        <v>30000</v>
      </c>
      <c r="F30" s="49">
        <v>0</v>
      </c>
      <c r="G30" s="49">
        <v>0</v>
      </c>
      <c r="H30" s="57">
        <f>ROUND((Ceny!$B$6*D30+Ceny!$B$7*E30+Ceny!$B$8*F30+Ceny!$B$9*G30),2)</f>
        <v>0</v>
      </c>
    </row>
    <row r="31" spans="1:8" s="33" customFormat="1" ht="21" customHeight="1" x14ac:dyDescent="0.2">
      <c r="A31" s="48">
        <v>19</v>
      </c>
      <c r="B31" s="49" t="s">
        <v>123</v>
      </c>
      <c r="C31" s="50">
        <v>190000</v>
      </c>
      <c r="D31" s="49">
        <v>0</v>
      </c>
      <c r="E31" s="50">
        <v>190000</v>
      </c>
      <c r="F31" s="49">
        <v>0</v>
      </c>
      <c r="G31" s="49">
        <v>0</v>
      </c>
      <c r="H31" s="57">
        <f>ROUND((Ceny!$B$6*D31+Ceny!$B$7*E31+Ceny!$B$8*F31+Ceny!$B$9*G31),2)</f>
        <v>0</v>
      </c>
    </row>
    <row r="32" spans="1:8" s="32" customFormat="1" ht="21" customHeight="1" x14ac:dyDescent="0.2">
      <c r="A32" s="48">
        <v>20</v>
      </c>
      <c r="B32" s="49" t="s">
        <v>124</v>
      </c>
      <c r="C32" s="50">
        <v>400000</v>
      </c>
      <c r="D32" s="49">
        <v>0</v>
      </c>
      <c r="E32" s="50">
        <v>400000</v>
      </c>
      <c r="F32" s="49">
        <v>0</v>
      </c>
      <c r="G32" s="49">
        <v>0</v>
      </c>
      <c r="H32" s="57">
        <f>ROUND((Ceny!$B$6*D32+Ceny!$B$7*E32+Ceny!$B$8*F32+Ceny!$B$9*G32),2)</f>
        <v>0</v>
      </c>
    </row>
    <row r="33" spans="1:8" s="33" customFormat="1" ht="21" customHeight="1" x14ac:dyDescent="0.2">
      <c r="A33" s="48">
        <v>21</v>
      </c>
      <c r="B33" s="49" t="s">
        <v>125</v>
      </c>
      <c r="C33" s="50">
        <v>180000</v>
      </c>
      <c r="D33" s="49">
        <v>0</v>
      </c>
      <c r="E33" s="50">
        <v>180000</v>
      </c>
      <c r="F33" s="49">
        <v>0</v>
      </c>
      <c r="G33" s="49">
        <v>0</v>
      </c>
      <c r="H33" s="57">
        <f>ROUND((Ceny!$B$6*D33+Ceny!$B$7*E33+Ceny!$B$8*F33+Ceny!$B$9*G33),2)</f>
        <v>0</v>
      </c>
    </row>
    <row r="34" spans="1:8" s="1" customFormat="1" ht="21" customHeight="1" x14ac:dyDescent="0.2">
      <c r="A34" s="48">
        <v>22</v>
      </c>
      <c r="B34" s="49" t="s">
        <v>126</v>
      </c>
      <c r="C34" s="50">
        <v>272000</v>
      </c>
      <c r="D34" s="49">
        <v>0</v>
      </c>
      <c r="E34" s="50">
        <v>253800</v>
      </c>
      <c r="F34" s="50">
        <v>18200</v>
      </c>
      <c r="G34" s="49">
        <v>0</v>
      </c>
      <c r="H34" s="57">
        <f>ROUND((Ceny!$B$6*D34+Ceny!$B$7*E34+Ceny!$B$8*F34+Ceny!$B$9*G34),2)</f>
        <v>0</v>
      </c>
    </row>
    <row r="35" spans="1:8" s="1" customFormat="1" ht="21" customHeight="1" x14ac:dyDescent="0.2">
      <c r="A35" s="48">
        <v>23</v>
      </c>
      <c r="B35" s="49" t="s">
        <v>127</v>
      </c>
      <c r="C35" s="50">
        <v>1930000</v>
      </c>
      <c r="D35" s="50">
        <v>530000</v>
      </c>
      <c r="E35" s="50">
        <v>1400000</v>
      </c>
      <c r="F35" s="49">
        <v>0</v>
      </c>
      <c r="G35" s="49">
        <v>0</v>
      </c>
      <c r="H35" s="57">
        <f>ROUND((Ceny!$B$6*D35+Ceny!$B$7*E35+Ceny!$B$8*F35+Ceny!$B$9*G35),2)</f>
        <v>0</v>
      </c>
    </row>
    <row r="36" spans="1:8" s="1" customFormat="1" ht="21" customHeight="1" x14ac:dyDescent="0.2">
      <c r="A36" s="48">
        <v>24</v>
      </c>
      <c r="B36" s="49" t="s">
        <v>7</v>
      </c>
      <c r="C36" s="50">
        <v>10000</v>
      </c>
      <c r="D36" s="49">
        <v>0</v>
      </c>
      <c r="E36" s="50">
        <v>10000</v>
      </c>
      <c r="F36" s="49">
        <v>0</v>
      </c>
      <c r="G36" s="49">
        <v>0</v>
      </c>
      <c r="H36" s="57">
        <f>ROUND((Ceny!$B$6*D36+Ceny!$B$7*E36+Ceny!$B$8*F36+Ceny!$B$9*G36),2)</f>
        <v>0</v>
      </c>
    </row>
    <row r="37" spans="1:8" s="1" customFormat="1" ht="21" customHeight="1" x14ac:dyDescent="0.2">
      <c r="A37" s="48">
        <v>25</v>
      </c>
      <c r="B37" s="49" t="s">
        <v>8</v>
      </c>
      <c r="C37" s="50">
        <v>9000</v>
      </c>
      <c r="D37" s="49">
        <v>0</v>
      </c>
      <c r="E37" s="50">
        <v>9000</v>
      </c>
      <c r="F37" s="49">
        <v>0</v>
      </c>
      <c r="G37" s="49">
        <v>0</v>
      </c>
      <c r="H37" s="57">
        <f>ROUND((Ceny!$B$6*D37+Ceny!$B$7*E37+Ceny!$B$8*F37+Ceny!$B$9*G37),2)</f>
        <v>0</v>
      </c>
    </row>
    <row r="38" spans="1:8" s="1" customFormat="1" ht="21" customHeight="1" x14ac:dyDescent="0.2">
      <c r="A38" s="48">
        <v>26</v>
      </c>
      <c r="B38" s="49" t="s">
        <v>9</v>
      </c>
      <c r="C38" s="50">
        <v>12000</v>
      </c>
      <c r="D38" s="49">
        <v>0</v>
      </c>
      <c r="E38" s="50">
        <v>12000</v>
      </c>
      <c r="F38" s="49">
        <v>0</v>
      </c>
      <c r="G38" s="49">
        <v>0</v>
      </c>
      <c r="H38" s="57">
        <f>ROUND((Ceny!$B$6*D38+Ceny!$B$7*E38+Ceny!$B$8*F38+Ceny!$B$9*G38),2)</f>
        <v>0</v>
      </c>
    </row>
    <row r="39" spans="1:8" s="1" customFormat="1" ht="21" customHeight="1" x14ac:dyDescent="0.2">
      <c r="A39" s="48">
        <v>27</v>
      </c>
      <c r="B39" s="49" t="s">
        <v>10</v>
      </c>
      <c r="C39" s="50">
        <v>15000</v>
      </c>
      <c r="D39" s="49">
        <v>0</v>
      </c>
      <c r="E39" s="50">
        <v>15000</v>
      </c>
      <c r="F39" s="49">
        <v>0</v>
      </c>
      <c r="G39" s="49">
        <v>0</v>
      </c>
      <c r="H39" s="57">
        <f>ROUND((Ceny!$B$6*D39+Ceny!$B$7*E39+Ceny!$B$8*F39+Ceny!$B$9*G39),2)</f>
        <v>0</v>
      </c>
    </row>
    <row r="40" spans="1:8" s="1" customFormat="1" ht="21" customHeight="1" x14ac:dyDescent="0.2">
      <c r="A40" s="48">
        <v>28</v>
      </c>
      <c r="B40" s="49" t="s">
        <v>11</v>
      </c>
      <c r="C40" s="50">
        <v>6000</v>
      </c>
      <c r="D40" s="49">
        <v>0</v>
      </c>
      <c r="E40" s="50">
        <v>6000</v>
      </c>
      <c r="F40" s="49">
        <v>0</v>
      </c>
      <c r="G40" s="49">
        <v>0</v>
      </c>
      <c r="H40" s="57">
        <f>ROUND((Ceny!$B$6*D40+Ceny!$B$7*E40+Ceny!$B$8*F40+Ceny!$B$9*G40),2)</f>
        <v>0</v>
      </c>
    </row>
    <row r="41" spans="1:8" s="1" customFormat="1" ht="21" customHeight="1" x14ac:dyDescent="0.2">
      <c r="A41" s="48">
        <v>29</v>
      </c>
      <c r="B41" s="49" t="s">
        <v>12</v>
      </c>
      <c r="C41" s="50">
        <v>33000</v>
      </c>
      <c r="D41" s="49">
        <v>0</v>
      </c>
      <c r="E41" s="50">
        <v>33000</v>
      </c>
      <c r="F41" s="49">
        <v>0</v>
      </c>
      <c r="G41" s="49">
        <v>0</v>
      </c>
      <c r="H41" s="57">
        <f>ROUND((Ceny!$B$6*D41+Ceny!$B$7*E41+Ceny!$B$8*F41+Ceny!$B$9*G41),2)</f>
        <v>0</v>
      </c>
    </row>
    <row r="42" spans="1:8" s="1" customFormat="1" ht="21" customHeight="1" x14ac:dyDescent="0.2">
      <c r="A42" s="48">
        <v>30</v>
      </c>
      <c r="B42" s="49" t="s">
        <v>13</v>
      </c>
      <c r="C42" s="50">
        <v>9000</v>
      </c>
      <c r="D42" s="49">
        <v>0</v>
      </c>
      <c r="E42" s="50">
        <v>9000</v>
      </c>
      <c r="F42" s="49">
        <v>0</v>
      </c>
      <c r="G42" s="49">
        <v>0</v>
      </c>
      <c r="H42" s="57">
        <f>ROUND((Ceny!$B$6*D42+Ceny!$B$7*E42+Ceny!$B$8*F42+Ceny!$B$9*G42),2)</f>
        <v>0</v>
      </c>
    </row>
    <row r="43" spans="1:8" s="1" customFormat="1" ht="21" customHeight="1" x14ac:dyDescent="0.2">
      <c r="A43" s="48">
        <v>31</v>
      </c>
      <c r="B43" s="49" t="s">
        <v>128</v>
      </c>
      <c r="C43" s="50">
        <v>11000</v>
      </c>
      <c r="D43" s="49">
        <v>0</v>
      </c>
      <c r="E43" s="50">
        <v>11000</v>
      </c>
      <c r="F43" s="49">
        <v>0</v>
      </c>
      <c r="G43" s="49">
        <v>0</v>
      </c>
      <c r="H43" s="57">
        <f>ROUND((Ceny!$B$6*D43+Ceny!$B$7*E43+Ceny!$B$8*F43+Ceny!$B$9*G43),2)</f>
        <v>0</v>
      </c>
    </row>
    <row r="44" spans="1:8" s="1" customFormat="1" ht="21" customHeight="1" x14ac:dyDescent="0.2">
      <c r="A44" s="48">
        <v>32</v>
      </c>
      <c r="B44" s="49" t="s">
        <v>14</v>
      </c>
      <c r="C44" s="50">
        <v>12000</v>
      </c>
      <c r="D44" s="49">
        <v>0</v>
      </c>
      <c r="E44" s="50">
        <v>12000</v>
      </c>
      <c r="F44" s="49">
        <v>0</v>
      </c>
      <c r="G44" s="49">
        <v>0</v>
      </c>
      <c r="H44" s="57">
        <f>ROUND((Ceny!$B$6*D44+Ceny!$B$7*E44+Ceny!$B$8*F44+Ceny!$B$9*G44),2)</f>
        <v>0</v>
      </c>
    </row>
    <row r="45" spans="1:8" ht="21" customHeight="1" x14ac:dyDescent="0.2">
      <c r="A45" s="48">
        <v>33</v>
      </c>
      <c r="B45" s="49" t="s">
        <v>79</v>
      </c>
      <c r="C45" s="50">
        <v>12000</v>
      </c>
      <c r="D45" s="49">
        <v>0</v>
      </c>
      <c r="E45" s="50">
        <v>12000</v>
      </c>
      <c r="F45" s="49">
        <v>0</v>
      </c>
      <c r="G45" s="49">
        <v>0</v>
      </c>
      <c r="H45" s="57">
        <f>ROUND((Ceny!$B$6*D45+Ceny!$B$7*E45+Ceny!$B$8*F45+Ceny!$B$9*G45),2)</f>
        <v>0</v>
      </c>
    </row>
    <row r="46" spans="1:8" s="1" customFormat="1" ht="21" customHeight="1" x14ac:dyDescent="0.2">
      <c r="A46" s="48">
        <v>34</v>
      </c>
      <c r="B46" s="49" t="s">
        <v>15</v>
      </c>
      <c r="C46" s="50">
        <v>12000</v>
      </c>
      <c r="D46" s="49">
        <v>0</v>
      </c>
      <c r="E46" s="50">
        <v>12000</v>
      </c>
      <c r="F46" s="49">
        <v>0</v>
      </c>
      <c r="G46" s="49">
        <v>0</v>
      </c>
      <c r="H46" s="57">
        <f>ROUND((Ceny!$B$6*D46+Ceny!$B$7*E46+Ceny!$B$8*F46+Ceny!$B$9*G46),2)</f>
        <v>0</v>
      </c>
    </row>
    <row r="47" spans="1:8" s="1" customFormat="1" ht="21" customHeight="1" x14ac:dyDescent="0.2">
      <c r="A47" s="48">
        <v>35</v>
      </c>
      <c r="B47" s="49" t="s">
        <v>16</v>
      </c>
      <c r="C47" s="50">
        <v>14000</v>
      </c>
      <c r="D47" s="49">
        <v>0</v>
      </c>
      <c r="E47" s="50">
        <v>14000</v>
      </c>
      <c r="F47" s="49">
        <v>0</v>
      </c>
      <c r="G47" s="49">
        <v>0</v>
      </c>
      <c r="H47" s="57">
        <f>ROUND((Ceny!$B$6*D47+Ceny!$B$7*E47+Ceny!$B$8*F47+Ceny!$B$9*G47),2)</f>
        <v>0</v>
      </c>
    </row>
    <row r="48" spans="1:8" s="1" customFormat="1" ht="21" customHeight="1" x14ac:dyDescent="0.2">
      <c r="A48" s="48">
        <v>36</v>
      </c>
      <c r="B48" s="49" t="s">
        <v>17</v>
      </c>
      <c r="C48" s="50">
        <v>22000</v>
      </c>
      <c r="D48" s="49">
        <v>0</v>
      </c>
      <c r="E48" s="50">
        <v>22000</v>
      </c>
      <c r="F48" s="49">
        <v>0</v>
      </c>
      <c r="G48" s="49">
        <v>0</v>
      </c>
      <c r="H48" s="57">
        <f>ROUND((Ceny!$B$6*D48+Ceny!$B$7*E48+Ceny!$B$8*F48+Ceny!$B$9*G48),2)</f>
        <v>0</v>
      </c>
    </row>
    <row r="49" spans="1:8" s="1" customFormat="1" ht="21" customHeight="1" x14ac:dyDescent="0.2">
      <c r="A49" s="48">
        <v>37</v>
      </c>
      <c r="B49" s="49" t="s">
        <v>18</v>
      </c>
      <c r="C49" s="50">
        <v>18000</v>
      </c>
      <c r="D49" s="49">
        <v>0</v>
      </c>
      <c r="E49" s="50">
        <v>18000</v>
      </c>
      <c r="F49" s="49">
        <v>0</v>
      </c>
      <c r="G49" s="49">
        <v>0</v>
      </c>
      <c r="H49" s="57">
        <f>ROUND((Ceny!$B$6*D49+Ceny!$B$7*E49+Ceny!$B$8*F49+Ceny!$B$9*G49),2)</f>
        <v>0</v>
      </c>
    </row>
    <row r="50" spans="1:8" s="1" customFormat="1" ht="21" customHeight="1" x14ac:dyDescent="0.2">
      <c r="A50" s="48">
        <v>38</v>
      </c>
      <c r="B50" s="49" t="s">
        <v>129</v>
      </c>
      <c r="C50" s="50">
        <v>11000</v>
      </c>
      <c r="D50" s="49">
        <v>0</v>
      </c>
      <c r="E50" s="50">
        <v>11000</v>
      </c>
      <c r="F50" s="49">
        <v>0</v>
      </c>
      <c r="G50" s="49">
        <v>0</v>
      </c>
      <c r="H50" s="57">
        <f>ROUND((Ceny!$B$6*D50+Ceny!$B$7*E50+Ceny!$B$8*F50+Ceny!$B$9*G50),2)</f>
        <v>0</v>
      </c>
    </row>
    <row r="51" spans="1:8" s="1" customFormat="1" ht="21" customHeight="1" x14ac:dyDescent="0.2">
      <c r="A51" s="48">
        <v>39</v>
      </c>
      <c r="B51" s="49" t="s">
        <v>19</v>
      </c>
      <c r="C51" s="50">
        <v>6000</v>
      </c>
      <c r="D51" s="49">
        <v>0</v>
      </c>
      <c r="E51" s="50">
        <v>6000</v>
      </c>
      <c r="F51" s="49">
        <v>0</v>
      </c>
      <c r="G51" s="49">
        <v>0</v>
      </c>
      <c r="H51" s="57">
        <f>ROUND((Ceny!$B$6*D51+Ceny!$B$7*E51+Ceny!$B$8*F51+Ceny!$B$9*G51),2)</f>
        <v>0</v>
      </c>
    </row>
    <row r="52" spans="1:8" s="1" customFormat="1" ht="21" customHeight="1" x14ac:dyDescent="0.2">
      <c r="A52" s="48">
        <v>40</v>
      </c>
      <c r="B52" s="49" t="s">
        <v>20</v>
      </c>
      <c r="C52" s="50">
        <v>13000</v>
      </c>
      <c r="D52" s="49">
        <v>0</v>
      </c>
      <c r="E52" s="50">
        <v>13000</v>
      </c>
      <c r="F52" s="49">
        <v>0</v>
      </c>
      <c r="G52" s="49">
        <v>0</v>
      </c>
      <c r="H52" s="57">
        <f>ROUND((Ceny!$B$6*D52+Ceny!$B$7*E52+Ceny!$B$8*F52+Ceny!$B$9*G52),2)</f>
        <v>0</v>
      </c>
    </row>
    <row r="53" spans="1:8" s="1" customFormat="1" ht="21" customHeight="1" x14ac:dyDescent="0.2">
      <c r="A53" s="48">
        <v>41</v>
      </c>
      <c r="B53" s="49" t="s">
        <v>21</v>
      </c>
      <c r="C53" s="50">
        <v>14000</v>
      </c>
      <c r="D53" s="49">
        <v>0</v>
      </c>
      <c r="E53" s="50">
        <v>14000</v>
      </c>
      <c r="F53" s="49">
        <v>0</v>
      </c>
      <c r="G53" s="49">
        <v>0</v>
      </c>
      <c r="H53" s="57">
        <f>ROUND((Ceny!$B$6*D53+Ceny!$B$7*E53+Ceny!$B$8*F53+Ceny!$B$9*G53),2)</f>
        <v>0</v>
      </c>
    </row>
    <row r="54" spans="1:8" s="1" customFormat="1" ht="21" customHeight="1" x14ac:dyDescent="0.2">
      <c r="A54" s="48">
        <v>42</v>
      </c>
      <c r="B54" s="49" t="s">
        <v>130</v>
      </c>
      <c r="C54" s="50">
        <v>14000</v>
      </c>
      <c r="D54" s="49">
        <v>0</v>
      </c>
      <c r="E54" s="50">
        <v>14000</v>
      </c>
      <c r="F54" s="49">
        <v>0</v>
      </c>
      <c r="G54" s="49">
        <v>0</v>
      </c>
      <c r="H54" s="57">
        <f>ROUND((Ceny!$B$6*D54+Ceny!$B$7*E54+Ceny!$B$8*F54+Ceny!$B$9*G54),2)</f>
        <v>0</v>
      </c>
    </row>
    <row r="55" spans="1:8" s="1" customFormat="1" ht="21" customHeight="1" x14ac:dyDescent="0.2">
      <c r="A55" s="48">
        <v>43</v>
      </c>
      <c r="B55" s="49" t="s">
        <v>22</v>
      </c>
      <c r="C55" s="50">
        <v>11000</v>
      </c>
      <c r="D55" s="49">
        <v>0</v>
      </c>
      <c r="E55" s="50">
        <v>11000</v>
      </c>
      <c r="F55" s="49">
        <v>0</v>
      </c>
      <c r="G55" s="49">
        <v>0</v>
      </c>
      <c r="H55" s="57">
        <f>ROUND((Ceny!$B$6*D55+Ceny!$B$7*E55+Ceny!$B$8*F55+Ceny!$B$9*G55),2)</f>
        <v>0</v>
      </c>
    </row>
    <row r="56" spans="1:8" s="1" customFormat="1" ht="21" customHeight="1" x14ac:dyDescent="0.2">
      <c r="A56" s="48">
        <v>44</v>
      </c>
      <c r="B56" s="49" t="s">
        <v>23</v>
      </c>
      <c r="C56" s="50">
        <v>13000</v>
      </c>
      <c r="D56" s="49">
        <v>0</v>
      </c>
      <c r="E56" s="50">
        <v>13000</v>
      </c>
      <c r="F56" s="49">
        <v>0</v>
      </c>
      <c r="G56" s="49">
        <v>0</v>
      </c>
      <c r="H56" s="57">
        <f>ROUND((Ceny!$B$6*D56+Ceny!$B$7*E56+Ceny!$B$8*F56+Ceny!$B$9*G56),2)</f>
        <v>0</v>
      </c>
    </row>
    <row r="57" spans="1:8" ht="21" customHeight="1" x14ac:dyDescent="0.2">
      <c r="A57" s="48">
        <v>45</v>
      </c>
      <c r="B57" s="49" t="s">
        <v>24</v>
      </c>
      <c r="C57" s="50">
        <v>10000</v>
      </c>
      <c r="D57" s="49">
        <v>0</v>
      </c>
      <c r="E57" s="50">
        <v>10000</v>
      </c>
      <c r="F57" s="49">
        <v>0</v>
      </c>
      <c r="G57" s="49">
        <v>0</v>
      </c>
      <c r="H57" s="57">
        <f>ROUND((Ceny!$B$6*D57+Ceny!$B$7*E57+Ceny!$B$8*F57+Ceny!$B$9*G57),2)</f>
        <v>0</v>
      </c>
    </row>
    <row r="58" spans="1:8" ht="21" customHeight="1" x14ac:dyDescent="0.2">
      <c r="A58" s="48">
        <v>46</v>
      </c>
      <c r="B58" s="49" t="s">
        <v>131</v>
      </c>
      <c r="C58" s="50">
        <v>23000</v>
      </c>
      <c r="D58" s="49">
        <v>0</v>
      </c>
      <c r="E58" s="50">
        <v>23000</v>
      </c>
      <c r="F58" s="49">
        <v>0</v>
      </c>
      <c r="G58" s="49">
        <v>0</v>
      </c>
      <c r="H58" s="57">
        <f>ROUND((Ceny!$B$6*D58+Ceny!$B$7*E58+Ceny!$B$8*F58+Ceny!$B$9*G58),2)</f>
        <v>0</v>
      </c>
    </row>
    <row r="59" spans="1:8" s="9" customFormat="1" ht="21" customHeight="1" x14ac:dyDescent="0.2">
      <c r="A59" s="48">
        <v>47</v>
      </c>
      <c r="B59" s="49" t="s">
        <v>132</v>
      </c>
      <c r="C59" s="50">
        <v>30000</v>
      </c>
      <c r="D59" s="49">
        <v>0</v>
      </c>
      <c r="E59" s="50">
        <v>30000</v>
      </c>
      <c r="F59" s="49">
        <v>0</v>
      </c>
      <c r="G59" s="49">
        <v>0</v>
      </c>
      <c r="H59" s="57">
        <f>ROUND((Ceny!$B$6*D59+Ceny!$B$7*E59+Ceny!$B$8*F59+Ceny!$B$9*G59),2)</f>
        <v>0</v>
      </c>
    </row>
    <row r="60" spans="1:8" s="9" customFormat="1" ht="21" customHeight="1" x14ac:dyDescent="0.2">
      <c r="A60" s="48">
        <v>48</v>
      </c>
      <c r="B60" s="49" t="s">
        <v>25</v>
      </c>
      <c r="C60" s="50">
        <v>15000</v>
      </c>
      <c r="D60" s="49">
        <v>0</v>
      </c>
      <c r="E60" s="50">
        <v>15000</v>
      </c>
      <c r="F60" s="49">
        <v>0</v>
      </c>
      <c r="G60" s="49">
        <v>0</v>
      </c>
      <c r="H60" s="57">
        <f>ROUND((Ceny!$B$6*D60+Ceny!$B$7*E60+Ceny!$B$8*F60+Ceny!$B$9*G60),2)</f>
        <v>0</v>
      </c>
    </row>
    <row r="61" spans="1:8" s="9" customFormat="1" ht="21" customHeight="1" x14ac:dyDescent="0.2">
      <c r="A61" s="48">
        <v>49</v>
      </c>
      <c r="B61" s="49" t="s">
        <v>26</v>
      </c>
      <c r="C61" s="50">
        <v>15000</v>
      </c>
      <c r="D61" s="49">
        <v>0</v>
      </c>
      <c r="E61" s="50">
        <v>15000</v>
      </c>
      <c r="F61" s="49">
        <v>0</v>
      </c>
      <c r="G61" s="49">
        <v>0</v>
      </c>
      <c r="H61" s="57">
        <f>ROUND((Ceny!$B$6*D61+Ceny!$B$7*E61+Ceny!$B$8*F61+Ceny!$B$9*G61),2)</f>
        <v>0</v>
      </c>
    </row>
    <row r="62" spans="1:8" s="9" customFormat="1" ht="21" customHeight="1" x14ac:dyDescent="0.2">
      <c r="A62" s="48">
        <v>50</v>
      </c>
      <c r="B62" s="49" t="s">
        <v>133</v>
      </c>
      <c r="C62" s="50">
        <v>9000</v>
      </c>
      <c r="D62" s="49">
        <v>0</v>
      </c>
      <c r="E62" s="50">
        <v>9000</v>
      </c>
      <c r="F62" s="49">
        <v>0</v>
      </c>
      <c r="G62" s="49">
        <v>0</v>
      </c>
      <c r="H62" s="57">
        <f>ROUND((Ceny!$B$6*D62+Ceny!$B$7*E62+Ceny!$B$8*F62+Ceny!$B$9*G62),2)</f>
        <v>0</v>
      </c>
    </row>
    <row r="63" spans="1:8" s="9" customFormat="1" ht="21" customHeight="1" x14ac:dyDescent="0.2">
      <c r="A63" s="48">
        <v>51</v>
      </c>
      <c r="B63" s="49" t="s">
        <v>27</v>
      </c>
      <c r="C63" s="50">
        <v>7000</v>
      </c>
      <c r="D63" s="49">
        <v>0</v>
      </c>
      <c r="E63" s="50">
        <v>7000</v>
      </c>
      <c r="F63" s="49">
        <v>0</v>
      </c>
      <c r="G63" s="49">
        <v>0</v>
      </c>
      <c r="H63" s="57">
        <f>ROUND((Ceny!$B$6*D63+Ceny!$B$7*E63+Ceny!$B$8*F63+Ceny!$B$9*G63),2)</f>
        <v>0</v>
      </c>
    </row>
    <row r="64" spans="1:8" ht="21" customHeight="1" x14ac:dyDescent="0.2">
      <c r="A64" s="48">
        <v>52</v>
      </c>
      <c r="B64" s="49" t="s">
        <v>28</v>
      </c>
      <c r="C64" s="50">
        <v>5000</v>
      </c>
      <c r="D64" s="49">
        <v>0</v>
      </c>
      <c r="E64" s="50">
        <v>5000</v>
      </c>
      <c r="F64" s="49">
        <v>0</v>
      </c>
      <c r="G64" s="49">
        <v>0</v>
      </c>
      <c r="H64" s="57">
        <f>ROUND((Ceny!$B$6*D64+Ceny!$B$7*E64+Ceny!$B$8*F64+Ceny!$B$9*G64),2)</f>
        <v>0</v>
      </c>
    </row>
    <row r="65" spans="1:8" s="9" customFormat="1" ht="21" customHeight="1" x14ac:dyDescent="0.2">
      <c r="A65" s="48">
        <v>53</v>
      </c>
      <c r="B65" s="49" t="s">
        <v>29</v>
      </c>
      <c r="C65" s="50">
        <v>9000</v>
      </c>
      <c r="D65" s="49">
        <v>0</v>
      </c>
      <c r="E65" s="50">
        <v>9000</v>
      </c>
      <c r="F65" s="49">
        <v>0</v>
      </c>
      <c r="G65" s="49">
        <v>0</v>
      </c>
      <c r="H65" s="57">
        <f>ROUND((Ceny!$B$6*D65+Ceny!$B$7*E65+Ceny!$B$8*F65+Ceny!$B$9*G65),2)</f>
        <v>0</v>
      </c>
    </row>
    <row r="66" spans="1:8" s="9" customFormat="1" ht="21" customHeight="1" x14ac:dyDescent="0.2">
      <c r="A66" s="48">
        <v>54</v>
      </c>
      <c r="B66" s="49" t="s">
        <v>30</v>
      </c>
      <c r="C66" s="50">
        <v>24000</v>
      </c>
      <c r="D66" s="49">
        <v>0</v>
      </c>
      <c r="E66" s="50">
        <v>24000</v>
      </c>
      <c r="F66" s="49">
        <v>0</v>
      </c>
      <c r="G66" s="49">
        <v>0</v>
      </c>
      <c r="H66" s="57">
        <f>ROUND((Ceny!$B$6*D66+Ceny!$B$7*E66+Ceny!$B$8*F66+Ceny!$B$9*G66),2)</f>
        <v>0</v>
      </c>
    </row>
    <row r="67" spans="1:8" s="9" customFormat="1" ht="21" customHeight="1" x14ac:dyDescent="0.2">
      <c r="A67" s="48">
        <v>55</v>
      </c>
      <c r="B67" s="49" t="s">
        <v>31</v>
      </c>
      <c r="C67" s="50">
        <v>15000</v>
      </c>
      <c r="D67" s="49">
        <v>0</v>
      </c>
      <c r="E67" s="50">
        <v>15000</v>
      </c>
      <c r="F67" s="49">
        <v>0</v>
      </c>
      <c r="G67" s="49">
        <v>0</v>
      </c>
      <c r="H67" s="57">
        <f>ROUND((Ceny!$B$6*D67+Ceny!$B$7*E67+Ceny!$B$8*F67+Ceny!$B$9*G67),2)</f>
        <v>0</v>
      </c>
    </row>
    <row r="68" spans="1:8" s="9" customFormat="1" ht="21" customHeight="1" x14ac:dyDescent="0.2">
      <c r="A68" s="48">
        <v>56</v>
      </c>
      <c r="B68" s="49" t="s">
        <v>32</v>
      </c>
      <c r="C68" s="50">
        <v>31000</v>
      </c>
      <c r="D68" s="49">
        <v>0</v>
      </c>
      <c r="E68" s="50">
        <v>31000</v>
      </c>
      <c r="F68" s="49">
        <v>0</v>
      </c>
      <c r="G68" s="49">
        <v>0</v>
      </c>
      <c r="H68" s="57">
        <f>ROUND((Ceny!$B$6*D68+Ceny!$B$7*E68+Ceny!$B$8*F68+Ceny!$B$9*G68),2)</f>
        <v>0</v>
      </c>
    </row>
    <row r="69" spans="1:8" s="9" customFormat="1" ht="21" customHeight="1" x14ac:dyDescent="0.2">
      <c r="A69" s="48">
        <v>57</v>
      </c>
      <c r="B69" s="49" t="s">
        <v>134</v>
      </c>
      <c r="C69" s="50">
        <v>30000</v>
      </c>
      <c r="D69" s="49">
        <v>0</v>
      </c>
      <c r="E69" s="50">
        <v>30000</v>
      </c>
      <c r="F69" s="49">
        <v>0</v>
      </c>
      <c r="G69" s="49">
        <v>0</v>
      </c>
      <c r="H69" s="57">
        <f>ROUND((Ceny!$B$6*D69+Ceny!$B$7*E69+Ceny!$B$8*F69+Ceny!$B$9*G69),2)</f>
        <v>0</v>
      </c>
    </row>
    <row r="70" spans="1:8" ht="21" customHeight="1" x14ac:dyDescent="0.2">
      <c r="A70" s="48">
        <v>58</v>
      </c>
      <c r="B70" s="49" t="s">
        <v>33</v>
      </c>
      <c r="C70" s="50">
        <v>16000</v>
      </c>
      <c r="D70" s="49">
        <v>0</v>
      </c>
      <c r="E70" s="50">
        <v>16000</v>
      </c>
      <c r="F70" s="49">
        <v>0</v>
      </c>
      <c r="G70" s="49">
        <v>0</v>
      </c>
      <c r="H70" s="57">
        <f>ROUND((Ceny!$B$6*D70+Ceny!$B$7*E70+Ceny!$B$8*F70+Ceny!$B$9*G70),2)</f>
        <v>0</v>
      </c>
    </row>
    <row r="71" spans="1:8" s="1" customFormat="1" ht="21" customHeight="1" x14ac:dyDescent="0.2">
      <c r="A71" s="48">
        <v>59</v>
      </c>
      <c r="B71" s="49" t="s">
        <v>34</v>
      </c>
      <c r="C71" s="50">
        <v>16000</v>
      </c>
      <c r="D71" s="49">
        <v>0</v>
      </c>
      <c r="E71" s="50">
        <v>16000</v>
      </c>
      <c r="F71" s="49">
        <v>0</v>
      </c>
      <c r="G71" s="49">
        <v>0</v>
      </c>
      <c r="H71" s="57">
        <f>ROUND((Ceny!$B$6*D71+Ceny!$B$7*E71+Ceny!$B$8*F71+Ceny!$B$9*G71),2)</f>
        <v>0</v>
      </c>
    </row>
    <row r="72" spans="1:8" s="9" customFormat="1" ht="21" customHeight="1" x14ac:dyDescent="0.2">
      <c r="A72" s="48">
        <v>60</v>
      </c>
      <c r="B72" s="49" t="s">
        <v>74</v>
      </c>
      <c r="C72" s="50">
        <v>12000</v>
      </c>
      <c r="D72" s="49">
        <v>0</v>
      </c>
      <c r="E72" s="50">
        <v>12000</v>
      </c>
      <c r="F72" s="49">
        <v>0</v>
      </c>
      <c r="G72" s="49">
        <v>0</v>
      </c>
      <c r="H72" s="57">
        <f>ROUND((Ceny!$B$6*D72+Ceny!$B$7*E72+Ceny!$B$8*F72+Ceny!$B$9*G72),2)</f>
        <v>0</v>
      </c>
    </row>
    <row r="73" spans="1:8" s="9" customFormat="1" ht="21" customHeight="1" x14ac:dyDescent="0.2">
      <c r="A73" s="48">
        <v>61</v>
      </c>
      <c r="B73" s="49" t="s">
        <v>135</v>
      </c>
      <c r="C73" s="50">
        <v>8220000</v>
      </c>
      <c r="D73" s="50">
        <v>8100000</v>
      </c>
      <c r="E73" s="50">
        <v>120000</v>
      </c>
      <c r="F73" s="49">
        <v>0</v>
      </c>
      <c r="G73" s="49">
        <v>0</v>
      </c>
      <c r="H73" s="57">
        <f>ROUND((Ceny!$B$6*D73+Ceny!$B$7*E73+Ceny!$B$8*F73+Ceny!$B$9*G73),2)</f>
        <v>0</v>
      </c>
    </row>
    <row r="74" spans="1:8" ht="21" customHeight="1" x14ac:dyDescent="0.2">
      <c r="A74" s="48">
        <v>62</v>
      </c>
      <c r="B74" s="49" t="s">
        <v>136</v>
      </c>
      <c r="C74" s="50">
        <v>1900000</v>
      </c>
      <c r="D74" s="50">
        <v>1730000</v>
      </c>
      <c r="E74" s="50">
        <v>170000</v>
      </c>
      <c r="F74" s="49">
        <v>0</v>
      </c>
      <c r="G74" s="49">
        <v>0</v>
      </c>
      <c r="H74" s="57">
        <f>ROUND((Ceny!$B$6*D74+Ceny!$B$7*E74+Ceny!$B$8*F74+Ceny!$B$9*G74),2)</f>
        <v>0</v>
      </c>
    </row>
    <row r="75" spans="1:8" s="1" customFormat="1" ht="21" customHeight="1" x14ac:dyDescent="0.2">
      <c r="A75" s="48">
        <v>63</v>
      </c>
      <c r="B75" s="49" t="s">
        <v>35</v>
      </c>
      <c r="C75" s="50">
        <v>470000</v>
      </c>
      <c r="D75" s="49">
        <v>0</v>
      </c>
      <c r="E75" s="50">
        <v>470000</v>
      </c>
      <c r="F75" s="49">
        <v>0</v>
      </c>
      <c r="G75" s="49">
        <v>0</v>
      </c>
      <c r="H75" s="57">
        <f>ROUND((Ceny!$B$6*D75+Ceny!$B$7*E75+Ceny!$B$8*F75+Ceny!$B$9*G75),2)</f>
        <v>0</v>
      </c>
    </row>
    <row r="76" spans="1:8" s="1" customFormat="1" ht="21" customHeight="1" x14ac:dyDescent="0.2">
      <c r="A76" s="48">
        <v>64</v>
      </c>
      <c r="B76" s="49" t="s">
        <v>137</v>
      </c>
      <c r="C76" s="50">
        <v>12000</v>
      </c>
      <c r="D76" s="49">
        <v>0</v>
      </c>
      <c r="E76" s="50">
        <v>12000</v>
      </c>
      <c r="F76" s="49">
        <v>0</v>
      </c>
      <c r="G76" s="49">
        <v>0</v>
      </c>
      <c r="H76" s="57">
        <f>ROUND((Ceny!$B$6*D76+Ceny!$B$7*E76+Ceny!$B$8*F76+Ceny!$B$9*G76),2)</f>
        <v>0</v>
      </c>
    </row>
    <row r="77" spans="1:8" ht="21" customHeight="1" x14ac:dyDescent="0.2">
      <c r="A77" s="48">
        <v>65</v>
      </c>
      <c r="B77" s="49" t="s">
        <v>138</v>
      </c>
      <c r="C77" s="50">
        <v>36000</v>
      </c>
      <c r="D77" s="49">
        <v>0</v>
      </c>
      <c r="E77" s="50">
        <v>36000</v>
      </c>
      <c r="F77" s="49">
        <v>0</v>
      </c>
      <c r="G77" s="49">
        <v>0</v>
      </c>
      <c r="H77" s="57">
        <f>ROUND((Ceny!$B$6*D77+Ceny!$B$7*E77+Ceny!$B$8*F77+Ceny!$B$9*G77),2)</f>
        <v>0</v>
      </c>
    </row>
    <row r="78" spans="1:8" s="1" customFormat="1" ht="21" customHeight="1" x14ac:dyDescent="0.2">
      <c r="A78" s="48">
        <v>66</v>
      </c>
      <c r="B78" s="49" t="s">
        <v>139</v>
      </c>
      <c r="C78" s="50">
        <v>165000</v>
      </c>
      <c r="D78" s="49">
        <v>0</v>
      </c>
      <c r="E78" s="50">
        <v>165000</v>
      </c>
      <c r="F78" s="49">
        <v>0</v>
      </c>
      <c r="G78" s="49">
        <v>0</v>
      </c>
      <c r="H78" s="57">
        <f>ROUND((Ceny!$B$6*D78+Ceny!$B$7*E78+Ceny!$B$8*F78+Ceny!$B$9*G78),2)</f>
        <v>0</v>
      </c>
    </row>
    <row r="79" spans="1:8" s="1" customFormat="1" ht="21" customHeight="1" x14ac:dyDescent="0.2">
      <c r="A79" s="48">
        <v>67</v>
      </c>
      <c r="B79" s="49" t="s">
        <v>140</v>
      </c>
      <c r="C79" s="50">
        <v>100000</v>
      </c>
      <c r="D79" s="49">
        <v>0</v>
      </c>
      <c r="E79" s="50">
        <v>100000</v>
      </c>
      <c r="F79" s="49">
        <v>0</v>
      </c>
      <c r="G79" s="49">
        <v>0</v>
      </c>
      <c r="H79" s="57">
        <f>ROUND((Ceny!$B$6*D79+Ceny!$B$7*E79+Ceny!$B$8*F79+Ceny!$B$9*G79),2)</f>
        <v>0</v>
      </c>
    </row>
    <row r="80" spans="1:8" s="9" customFormat="1" ht="21" customHeight="1" x14ac:dyDescent="0.2">
      <c r="A80" s="48">
        <v>68</v>
      </c>
      <c r="B80" s="49" t="s">
        <v>36</v>
      </c>
      <c r="C80" s="50">
        <v>9000</v>
      </c>
      <c r="D80" s="49">
        <v>0</v>
      </c>
      <c r="E80" s="50">
        <v>9000</v>
      </c>
      <c r="F80" s="49">
        <v>0</v>
      </c>
      <c r="G80" s="49">
        <v>0</v>
      </c>
      <c r="H80" s="57">
        <f>ROUND((Ceny!$B$6*D80+Ceny!$B$7*E80+Ceny!$B$8*F80+Ceny!$B$9*G80),2)</f>
        <v>0</v>
      </c>
    </row>
    <row r="81" spans="1:8" s="1" customFormat="1" ht="21" customHeight="1" x14ac:dyDescent="0.2">
      <c r="A81" s="48">
        <v>69</v>
      </c>
      <c r="B81" s="49" t="s">
        <v>37</v>
      </c>
      <c r="C81" s="50">
        <v>40000</v>
      </c>
      <c r="D81" s="49">
        <v>0</v>
      </c>
      <c r="E81" s="50">
        <v>40000</v>
      </c>
      <c r="F81" s="49">
        <v>0</v>
      </c>
      <c r="G81" s="49">
        <v>0</v>
      </c>
      <c r="H81" s="57">
        <f>ROUND((Ceny!$B$6*D81+Ceny!$B$7*E81+Ceny!$B$8*F81+Ceny!$B$9*G81),2)</f>
        <v>0</v>
      </c>
    </row>
    <row r="82" spans="1:8" s="9" customFormat="1" ht="21" customHeight="1" x14ac:dyDescent="0.2">
      <c r="A82" s="48">
        <v>70</v>
      </c>
      <c r="B82" s="49" t="s">
        <v>38</v>
      </c>
      <c r="C82" s="50">
        <v>150000</v>
      </c>
      <c r="D82" s="49">
        <v>0</v>
      </c>
      <c r="E82" s="50">
        <v>150000</v>
      </c>
      <c r="F82" s="49">
        <v>0</v>
      </c>
      <c r="G82" s="49">
        <v>0</v>
      </c>
      <c r="H82" s="57">
        <f>ROUND((Ceny!$B$6*D82+Ceny!$B$7*E82+Ceny!$B$8*F82+Ceny!$B$9*G82),2)</f>
        <v>0</v>
      </c>
    </row>
    <row r="83" spans="1:8" s="1" customFormat="1" ht="21" customHeight="1" x14ac:dyDescent="0.2">
      <c r="A83" s="48">
        <v>71</v>
      </c>
      <c r="B83" s="49" t="s">
        <v>80</v>
      </c>
      <c r="C83" s="50">
        <v>50000</v>
      </c>
      <c r="D83" s="49">
        <v>0</v>
      </c>
      <c r="E83" s="50">
        <v>50000</v>
      </c>
      <c r="F83" s="49">
        <v>0</v>
      </c>
      <c r="G83" s="49">
        <v>0</v>
      </c>
      <c r="H83" s="57">
        <f>ROUND((Ceny!$B$6*D83+Ceny!$B$7*E83+Ceny!$B$8*F83+Ceny!$B$9*G83),2)</f>
        <v>0</v>
      </c>
    </row>
    <row r="84" spans="1:8" s="1" customFormat="1" ht="21" customHeight="1" x14ac:dyDescent="0.2">
      <c r="A84" s="48">
        <v>72</v>
      </c>
      <c r="B84" s="49" t="s">
        <v>39</v>
      </c>
      <c r="C84" s="50">
        <v>36000</v>
      </c>
      <c r="D84" s="49">
        <v>0</v>
      </c>
      <c r="E84" s="50">
        <v>36000</v>
      </c>
      <c r="F84" s="49">
        <v>0</v>
      </c>
      <c r="G84" s="49">
        <v>0</v>
      </c>
      <c r="H84" s="57">
        <f>ROUND((Ceny!$B$6*D84+Ceny!$B$7*E84+Ceny!$B$8*F84+Ceny!$B$9*G84),2)</f>
        <v>0</v>
      </c>
    </row>
    <row r="85" spans="1:8" s="9" customFormat="1" ht="21" customHeight="1" x14ac:dyDescent="0.2">
      <c r="A85" s="48">
        <v>73</v>
      </c>
      <c r="B85" s="49" t="s">
        <v>81</v>
      </c>
      <c r="C85" s="50">
        <v>58000</v>
      </c>
      <c r="D85" s="49">
        <v>0</v>
      </c>
      <c r="E85" s="50">
        <v>58000</v>
      </c>
      <c r="F85" s="49">
        <v>0</v>
      </c>
      <c r="G85" s="49">
        <v>0</v>
      </c>
      <c r="H85" s="57">
        <f>ROUND((Ceny!$B$6*D85+Ceny!$B$7*E85+Ceny!$B$8*F85+Ceny!$B$9*G85),2)</f>
        <v>0</v>
      </c>
    </row>
    <row r="86" spans="1:8" s="1" customFormat="1" ht="21" customHeight="1" x14ac:dyDescent="0.2">
      <c r="A86" s="48">
        <v>74</v>
      </c>
      <c r="B86" s="49" t="s">
        <v>141</v>
      </c>
      <c r="C86" s="50">
        <v>30000</v>
      </c>
      <c r="D86" s="49">
        <v>0</v>
      </c>
      <c r="E86" s="50">
        <v>30000</v>
      </c>
      <c r="F86" s="49">
        <v>0</v>
      </c>
      <c r="G86" s="49">
        <v>0</v>
      </c>
      <c r="H86" s="57">
        <f>ROUND((Ceny!$B$6*D86+Ceny!$B$7*E86+Ceny!$B$8*F86+Ceny!$B$9*G86),2)</f>
        <v>0</v>
      </c>
    </row>
    <row r="87" spans="1:8" s="9" customFormat="1" ht="21" customHeight="1" x14ac:dyDescent="0.2">
      <c r="A87" s="48">
        <v>75</v>
      </c>
      <c r="B87" s="49" t="s">
        <v>142</v>
      </c>
      <c r="C87" s="50">
        <v>34000</v>
      </c>
      <c r="D87" s="49">
        <v>0</v>
      </c>
      <c r="E87" s="50">
        <v>33900</v>
      </c>
      <c r="F87" s="49">
        <v>100</v>
      </c>
      <c r="G87" s="49">
        <v>0</v>
      </c>
      <c r="H87" s="57">
        <f>ROUND((Ceny!$B$6*D87+Ceny!$B$7*E87+Ceny!$B$8*F87+Ceny!$B$9*G87),2)</f>
        <v>0</v>
      </c>
    </row>
    <row r="88" spans="1:8" s="9" customFormat="1" ht="21" customHeight="1" x14ac:dyDescent="0.2">
      <c r="A88" s="48">
        <v>76</v>
      </c>
      <c r="B88" s="49" t="s">
        <v>40</v>
      </c>
      <c r="C88" s="50">
        <v>40000</v>
      </c>
      <c r="D88" s="49">
        <v>0</v>
      </c>
      <c r="E88" s="50">
        <v>40000</v>
      </c>
      <c r="F88" s="49">
        <v>0</v>
      </c>
      <c r="G88" s="49">
        <v>0</v>
      </c>
      <c r="H88" s="57">
        <f>ROUND((Ceny!$B$6*D88+Ceny!$B$7*E88+Ceny!$B$8*F88+Ceny!$B$9*G88),2)</f>
        <v>0</v>
      </c>
    </row>
    <row r="89" spans="1:8" ht="21" customHeight="1" x14ac:dyDescent="0.2">
      <c r="A89" s="48">
        <v>77</v>
      </c>
      <c r="B89" s="49" t="s">
        <v>41</v>
      </c>
      <c r="C89" s="50">
        <v>27000</v>
      </c>
      <c r="D89" s="49">
        <v>0</v>
      </c>
      <c r="E89" s="50">
        <v>27000</v>
      </c>
      <c r="F89" s="49">
        <v>0</v>
      </c>
      <c r="G89" s="49">
        <v>0</v>
      </c>
      <c r="H89" s="57">
        <f>ROUND((Ceny!$B$6*D89+Ceny!$B$7*E89+Ceny!$B$8*F89+Ceny!$B$9*G89),2)</f>
        <v>0</v>
      </c>
    </row>
    <row r="90" spans="1:8" s="9" customFormat="1" ht="21" customHeight="1" x14ac:dyDescent="0.2">
      <c r="A90" s="48">
        <v>78</v>
      </c>
      <c r="B90" s="49" t="s">
        <v>143</v>
      </c>
      <c r="C90" s="50">
        <v>26000</v>
      </c>
      <c r="D90" s="49">
        <v>0</v>
      </c>
      <c r="E90" s="50">
        <v>26000</v>
      </c>
      <c r="F90" s="49">
        <v>0</v>
      </c>
      <c r="G90" s="49">
        <v>0</v>
      </c>
      <c r="H90" s="57">
        <f>ROUND((Ceny!$B$6*D90+Ceny!$B$7*E90+Ceny!$B$8*F90+Ceny!$B$9*G90),2)</f>
        <v>0</v>
      </c>
    </row>
    <row r="91" spans="1:8" s="1" customFormat="1" ht="21" customHeight="1" x14ac:dyDescent="0.2">
      <c r="A91" s="48">
        <v>79</v>
      </c>
      <c r="B91" s="49" t="s">
        <v>144</v>
      </c>
      <c r="C91" s="50">
        <v>32000</v>
      </c>
      <c r="D91" s="49">
        <v>0</v>
      </c>
      <c r="E91" s="50">
        <v>32000</v>
      </c>
      <c r="F91" s="49">
        <v>0</v>
      </c>
      <c r="G91" s="49">
        <v>0</v>
      </c>
      <c r="H91" s="57">
        <f>ROUND((Ceny!$B$6*D91+Ceny!$B$7*E91+Ceny!$B$8*F91+Ceny!$B$9*G91),2)</f>
        <v>0</v>
      </c>
    </row>
    <row r="92" spans="1:8" s="1" customFormat="1" ht="21" customHeight="1" x14ac:dyDescent="0.2">
      <c r="A92" s="48">
        <v>80</v>
      </c>
      <c r="B92" s="49" t="s">
        <v>145</v>
      </c>
      <c r="C92" s="50">
        <v>28000</v>
      </c>
      <c r="D92" s="49">
        <v>0</v>
      </c>
      <c r="E92" s="50">
        <v>28000</v>
      </c>
      <c r="F92" s="49">
        <v>0</v>
      </c>
      <c r="G92" s="49">
        <v>0</v>
      </c>
      <c r="H92" s="57">
        <f>ROUND((Ceny!$B$6*D92+Ceny!$B$7*E92+Ceny!$B$8*F92+Ceny!$B$9*G92),2)</f>
        <v>0</v>
      </c>
    </row>
    <row r="93" spans="1:8" s="1" customFormat="1" ht="21" customHeight="1" x14ac:dyDescent="0.2">
      <c r="A93" s="48">
        <v>81</v>
      </c>
      <c r="B93" s="49" t="s">
        <v>70</v>
      </c>
      <c r="C93" s="50">
        <v>34000</v>
      </c>
      <c r="D93" s="49">
        <v>0</v>
      </c>
      <c r="E93" s="50">
        <v>34000</v>
      </c>
      <c r="F93" s="49">
        <v>0</v>
      </c>
      <c r="G93" s="49">
        <v>0</v>
      </c>
      <c r="H93" s="57">
        <f>ROUND((Ceny!$B$6*D93+Ceny!$B$7*E93+Ceny!$B$8*F93+Ceny!$B$9*G93),2)</f>
        <v>0</v>
      </c>
    </row>
    <row r="94" spans="1:8" ht="21" customHeight="1" x14ac:dyDescent="0.2">
      <c r="A94" s="48">
        <v>82</v>
      </c>
      <c r="B94" s="49" t="s">
        <v>42</v>
      </c>
      <c r="C94" s="50">
        <v>62000</v>
      </c>
      <c r="D94" s="49">
        <v>0</v>
      </c>
      <c r="E94" s="50">
        <v>62000</v>
      </c>
      <c r="F94" s="49">
        <v>0</v>
      </c>
      <c r="G94" s="49">
        <v>0</v>
      </c>
      <c r="H94" s="57">
        <f>ROUND((Ceny!$B$6*D94+Ceny!$B$7*E94+Ceny!$B$8*F94+Ceny!$B$9*G94),2)</f>
        <v>0</v>
      </c>
    </row>
    <row r="95" spans="1:8" s="7" customFormat="1" ht="21" customHeight="1" x14ac:dyDescent="0.2">
      <c r="A95" s="48">
        <v>83</v>
      </c>
      <c r="B95" s="49" t="s">
        <v>146</v>
      </c>
      <c r="C95" s="50">
        <v>24000</v>
      </c>
      <c r="D95" s="49">
        <v>0</v>
      </c>
      <c r="E95" s="50">
        <v>24000</v>
      </c>
      <c r="F95" s="49">
        <v>0</v>
      </c>
      <c r="G95" s="49">
        <v>0</v>
      </c>
      <c r="H95" s="57">
        <f>ROUND((Ceny!$B$6*D95+Ceny!$B$7*E95+Ceny!$B$8*F95+Ceny!$B$9*G95),2)</f>
        <v>0</v>
      </c>
    </row>
    <row r="96" spans="1:8" s="9" customFormat="1" ht="21" customHeight="1" x14ac:dyDescent="0.2">
      <c r="A96" s="48">
        <v>84</v>
      </c>
      <c r="B96" s="49" t="s">
        <v>43</v>
      </c>
      <c r="C96" s="50">
        <v>26000</v>
      </c>
      <c r="D96" s="49">
        <v>0</v>
      </c>
      <c r="E96" s="50">
        <v>26000</v>
      </c>
      <c r="F96" s="49">
        <v>0</v>
      </c>
      <c r="G96" s="49">
        <v>0</v>
      </c>
      <c r="H96" s="57">
        <f>ROUND((Ceny!$B$6*D96+Ceny!$B$7*E96+Ceny!$B$8*F96+Ceny!$B$9*G96),2)</f>
        <v>0</v>
      </c>
    </row>
    <row r="97" spans="1:8" s="1" customFormat="1" ht="21" customHeight="1" x14ac:dyDescent="0.2">
      <c r="A97" s="48">
        <v>85</v>
      </c>
      <c r="B97" s="49" t="s">
        <v>44</v>
      </c>
      <c r="C97" s="50">
        <v>11000</v>
      </c>
      <c r="D97" s="49">
        <v>0</v>
      </c>
      <c r="E97" s="50">
        <v>11000</v>
      </c>
      <c r="F97" s="49">
        <v>0</v>
      </c>
      <c r="G97" s="49">
        <v>0</v>
      </c>
      <c r="H97" s="57">
        <f>ROUND((Ceny!$B$6*D97+Ceny!$B$7*E97+Ceny!$B$8*F97+Ceny!$B$9*G97),2)</f>
        <v>0</v>
      </c>
    </row>
    <row r="98" spans="1:8" s="4" customFormat="1" ht="21" customHeight="1" x14ac:dyDescent="0.2">
      <c r="A98" s="48">
        <v>86</v>
      </c>
      <c r="B98" s="49" t="s">
        <v>147</v>
      </c>
      <c r="C98" s="50">
        <v>36000</v>
      </c>
      <c r="D98" s="49">
        <v>0</v>
      </c>
      <c r="E98" s="50">
        <v>36000</v>
      </c>
      <c r="F98" s="49">
        <v>0</v>
      </c>
      <c r="G98" s="49">
        <v>0</v>
      </c>
      <c r="H98" s="57">
        <f>ROUND((Ceny!$B$6*D98+Ceny!$B$7*E98+Ceny!$B$8*F98+Ceny!$B$9*G98),2)</f>
        <v>0</v>
      </c>
    </row>
    <row r="99" spans="1:8" s="1" customFormat="1" ht="21" customHeight="1" x14ac:dyDescent="0.2">
      <c r="A99" s="48">
        <v>87</v>
      </c>
      <c r="B99" s="49" t="s">
        <v>178</v>
      </c>
      <c r="C99" s="50">
        <v>45000</v>
      </c>
      <c r="D99" s="49">
        <v>0</v>
      </c>
      <c r="E99" s="50">
        <v>45000</v>
      </c>
      <c r="F99" s="49">
        <v>0</v>
      </c>
      <c r="G99" s="49">
        <v>0</v>
      </c>
      <c r="H99" s="57">
        <f>ROUND((Ceny!$B$6*D99+Ceny!$B$7*E99+Ceny!$B$8*F99+Ceny!$B$9*G99),2)</f>
        <v>0</v>
      </c>
    </row>
    <row r="100" spans="1:8" ht="21" customHeight="1" x14ac:dyDescent="0.2">
      <c r="A100" s="48">
        <v>88</v>
      </c>
      <c r="B100" s="49" t="s">
        <v>45</v>
      </c>
      <c r="C100" s="50">
        <v>100000</v>
      </c>
      <c r="D100" s="49">
        <v>0</v>
      </c>
      <c r="E100" s="50">
        <v>100000</v>
      </c>
      <c r="F100" s="49">
        <v>0</v>
      </c>
      <c r="G100" s="49">
        <v>0</v>
      </c>
      <c r="H100" s="57">
        <f>ROUND((Ceny!$B$6*D100+Ceny!$B$7*E100+Ceny!$B$8*F100+Ceny!$B$9*G100),2)</f>
        <v>0</v>
      </c>
    </row>
    <row r="101" spans="1:8" s="9" customFormat="1" ht="21" customHeight="1" x14ac:dyDescent="0.2">
      <c r="A101" s="48">
        <v>89</v>
      </c>
      <c r="B101" s="49" t="s">
        <v>46</v>
      </c>
      <c r="C101" s="50">
        <v>22000</v>
      </c>
      <c r="D101" s="49">
        <v>0</v>
      </c>
      <c r="E101" s="50">
        <v>22000</v>
      </c>
      <c r="F101" s="49">
        <v>0</v>
      </c>
      <c r="G101" s="49">
        <v>0</v>
      </c>
      <c r="H101" s="57">
        <f>ROUND((Ceny!$B$6*D101+Ceny!$B$7*E101+Ceny!$B$8*F101+Ceny!$B$9*G101),2)</f>
        <v>0</v>
      </c>
    </row>
    <row r="102" spans="1:8" ht="21" customHeight="1" x14ac:dyDescent="0.2">
      <c r="A102" s="48">
        <v>90</v>
      </c>
      <c r="B102" s="49" t="s">
        <v>82</v>
      </c>
      <c r="C102" s="50">
        <v>55000</v>
      </c>
      <c r="D102" s="49">
        <v>0</v>
      </c>
      <c r="E102" s="50">
        <v>55000</v>
      </c>
      <c r="F102" s="49">
        <v>0</v>
      </c>
      <c r="G102" s="49">
        <v>0</v>
      </c>
      <c r="H102" s="57">
        <f>ROUND((Ceny!$B$6*D102+Ceny!$B$7*E102+Ceny!$B$8*F102+Ceny!$B$9*G102),2)</f>
        <v>0</v>
      </c>
    </row>
    <row r="103" spans="1:8" s="1" customFormat="1" ht="21" customHeight="1" x14ac:dyDescent="0.2">
      <c r="A103" s="48">
        <v>91</v>
      </c>
      <c r="B103" s="49" t="s">
        <v>47</v>
      </c>
      <c r="C103" s="50">
        <v>24000</v>
      </c>
      <c r="D103" s="49">
        <v>0</v>
      </c>
      <c r="E103" s="50">
        <v>24000</v>
      </c>
      <c r="F103" s="49">
        <v>0</v>
      </c>
      <c r="G103" s="49">
        <v>0</v>
      </c>
      <c r="H103" s="57">
        <f>ROUND((Ceny!$B$6*D103+Ceny!$B$7*E103+Ceny!$B$8*F103+Ceny!$B$9*G103),2)</f>
        <v>0</v>
      </c>
    </row>
    <row r="104" spans="1:8" ht="21" customHeight="1" x14ac:dyDescent="0.2">
      <c r="A104" s="48">
        <v>92</v>
      </c>
      <c r="B104" s="49" t="s">
        <v>48</v>
      </c>
      <c r="C104" s="50">
        <v>55000</v>
      </c>
      <c r="D104" s="49">
        <v>0</v>
      </c>
      <c r="E104" s="50">
        <v>55000</v>
      </c>
      <c r="F104" s="49">
        <v>0</v>
      </c>
      <c r="G104" s="49">
        <v>0</v>
      </c>
      <c r="H104" s="57">
        <f>ROUND((Ceny!$B$6*D104+Ceny!$B$7*E104+Ceny!$B$8*F104+Ceny!$B$9*G104),2)</f>
        <v>0</v>
      </c>
    </row>
    <row r="105" spans="1:8" ht="21" customHeight="1" x14ac:dyDescent="0.2">
      <c r="A105" s="48">
        <v>93</v>
      </c>
      <c r="B105" s="49" t="s">
        <v>148</v>
      </c>
      <c r="C105" s="50">
        <v>58000</v>
      </c>
      <c r="D105" s="49">
        <v>0</v>
      </c>
      <c r="E105" s="50">
        <v>58000</v>
      </c>
      <c r="F105" s="49">
        <v>0</v>
      </c>
      <c r="G105" s="49">
        <v>0</v>
      </c>
      <c r="H105" s="57">
        <f>ROUND((Ceny!$B$6*D105+Ceny!$B$7*E105+Ceny!$B$8*F105+Ceny!$B$9*G105),2)</f>
        <v>0</v>
      </c>
    </row>
    <row r="106" spans="1:8" ht="21" customHeight="1" x14ac:dyDescent="0.2">
      <c r="A106" s="48">
        <v>94</v>
      </c>
      <c r="B106" s="49" t="s">
        <v>49</v>
      </c>
      <c r="C106" s="50">
        <v>35000</v>
      </c>
      <c r="D106" s="49">
        <v>0</v>
      </c>
      <c r="E106" s="50">
        <v>34900</v>
      </c>
      <c r="F106" s="49">
        <v>100</v>
      </c>
      <c r="G106" s="49">
        <v>0</v>
      </c>
      <c r="H106" s="57">
        <f>ROUND((Ceny!$B$6*D106+Ceny!$B$7*E106+Ceny!$B$8*F106+Ceny!$B$9*G106),2)</f>
        <v>0</v>
      </c>
    </row>
    <row r="107" spans="1:8" s="1" customFormat="1" ht="21" customHeight="1" x14ac:dyDescent="0.2">
      <c r="A107" s="48">
        <v>95</v>
      </c>
      <c r="B107" s="49" t="s">
        <v>50</v>
      </c>
      <c r="C107" s="50">
        <v>35000</v>
      </c>
      <c r="D107" s="49">
        <v>0</v>
      </c>
      <c r="E107" s="50">
        <v>35000</v>
      </c>
      <c r="F107" s="49">
        <v>0</v>
      </c>
      <c r="G107" s="49">
        <v>0</v>
      </c>
      <c r="H107" s="57">
        <f>ROUND((Ceny!$B$6*D107+Ceny!$B$7*E107+Ceny!$B$8*F107+Ceny!$B$9*G107),2)</f>
        <v>0</v>
      </c>
    </row>
    <row r="108" spans="1:8" ht="21" customHeight="1" x14ac:dyDescent="0.2">
      <c r="A108" s="48">
        <v>96</v>
      </c>
      <c r="B108" s="49" t="s">
        <v>85</v>
      </c>
      <c r="C108" s="50">
        <v>17000</v>
      </c>
      <c r="D108" s="49">
        <v>0</v>
      </c>
      <c r="E108" s="50">
        <v>17000</v>
      </c>
      <c r="F108" s="49">
        <v>0</v>
      </c>
      <c r="G108" s="49">
        <v>0</v>
      </c>
      <c r="H108" s="57">
        <f>ROUND((Ceny!$B$6*D108+Ceny!$B$7*E108+Ceny!$B$8*F108+Ceny!$B$9*G108),2)</f>
        <v>0</v>
      </c>
    </row>
    <row r="109" spans="1:8" s="1" customFormat="1" ht="21" customHeight="1" x14ac:dyDescent="0.2">
      <c r="A109" s="48">
        <v>97</v>
      </c>
      <c r="B109" s="49" t="s">
        <v>51</v>
      </c>
      <c r="C109" s="50">
        <v>58000</v>
      </c>
      <c r="D109" s="49">
        <v>0</v>
      </c>
      <c r="E109" s="50">
        <v>58000</v>
      </c>
      <c r="F109" s="49">
        <v>0</v>
      </c>
      <c r="G109" s="49">
        <v>0</v>
      </c>
      <c r="H109" s="57">
        <f>ROUND((Ceny!$B$6*D109+Ceny!$B$7*E109+Ceny!$B$8*F109+Ceny!$B$9*G109),2)</f>
        <v>0</v>
      </c>
    </row>
    <row r="110" spans="1:8" ht="21" customHeight="1" x14ac:dyDescent="0.2">
      <c r="A110" s="48">
        <v>98</v>
      </c>
      <c r="B110" s="49" t="s">
        <v>52</v>
      </c>
      <c r="C110" s="50">
        <v>36000</v>
      </c>
      <c r="D110" s="49">
        <v>0</v>
      </c>
      <c r="E110" s="50">
        <v>36000</v>
      </c>
      <c r="F110" s="49">
        <v>0</v>
      </c>
      <c r="G110" s="49">
        <v>0</v>
      </c>
      <c r="H110" s="57">
        <f>ROUND((Ceny!$B$6*D110+Ceny!$B$7*E110+Ceny!$B$8*F110+Ceny!$B$9*G110),2)</f>
        <v>0</v>
      </c>
    </row>
    <row r="111" spans="1:8" ht="21" customHeight="1" x14ac:dyDescent="0.2">
      <c r="A111" s="48">
        <v>99</v>
      </c>
      <c r="B111" s="49" t="s">
        <v>83</v>
      </c>
      <c r="C111" s="50">
        <v>27000</v>
      </c>
      <c r="D111" s="49">
        <v>0</v>
      </c>
      <c r="E111" s="50">
        <v>27000</v>
      </c>
      <c r="F111" s="49">
        <v>0</v>
      </c>
      <c r="G111" s="49">
        <v>0</v>
      </c>
      <c r="H111" s="57">
        <f>ROUND((Ceny!$B$6*D111+Ceny!$B$7*E111+Ceny!$B$8*F111+Ceny!$B$9*G111),2)</f>
        <v>0</v>
      </c>
    </row>
    <row r="112" spans="1:8" s="1" customFormat="1" ht="21" customHeight="1" x14ac:dyDescent="0.2">
      <c r="A112" s="48">
        <v>100</v>
      </c>
      <c r="B112" s="49" t="s">
        <v>53</v>
      </c>
      <c r="C112" s="50">
        <v>42000</v>
      </c>
      <c r="D112" s="49">
        <v>0</v>
      </c>
      <c r="E112" s="50">
        <v>42000</v>
      </c>
      <c r="F112" s="49">
        <v>0</v>
      </c>
      <c r="G112" s="49">
        <v>0</v>
      </c>
      <c r="H112" s="57">
        <f>ROUND((Ceny!$B$6*D112+Ceny!$B$7*E112+Ceny!$B$8*F112+Ceny!$B$9*G112),2)</f>
        <v>0</v>
      </c>
    </row>
    <row r="113" spans="1:8" s="1" customFormat="1" ht="21" customHeight="1" x14ac:dyDescent="0.2">
      <c r="A113" s="48">
        <v>101</v>
      </c>
      <c r="B113" s="49" t="s">
        <v>54</v>
      </c>
      <c r="C113" s="50">
        <v>11000</v>
      </c>
      <c r="D113" s="49">
        <v>0</v>
      </c>
      <c r="E113" s="50">
        <v>11000</v>
      </c>
      <c r="F113" s="49">
        <v>0</v>
      </c>
      <c r="G113" s="49">
        <v>0</v>
      </c>
      <c r="H113" s="57">
        <f>ROUND((Ceny!$B$6*D113+Ceny!$B$7*E113+Ceny!$B$8*F113+Ceny!$B$9*G113),2)</f>
        <v>0</v>
      </c>
    </row>
    <row r="114" spans="1:8" s="9" customFormat="1" ht="21" customHeight="1" x14ac:dyDescent="0.2">
      <c r="A114" s="48">
        <v>102</v>
      </c>
      <c r="B114" s="49" t="s">
        <v>55</v>
      </c>
      <c r="C114" s="50">
        <v>205000</v>
      </c>
      <c r="D114" s="49">
        <v>0</v>
      </c>
      <c r="E114" s="50">
        <v>205000</v>
      </c>
      <c r="F114" s="49">
        <v>0</v>
      </c>
      <c r="G114" s="49">
        <v>0</v>
      </c>
      <c r="H114" s="57">
        <f>ROUND((Ceny!$B$6*D114+Ceny!$B$7*E114+Ceny!$B$8*F114+Ceny!$B$9*G114),2)</f>
        <v>0</v>
      </c>
    </row>
    <row r="115" spans="1:8" s="9" customFormat="1" ht="21" customHeight="1" x14ac:dyDescent="0.2">
      <c r="A115" s="48">
        <v>103</v>
      </c>
      <c r="B115" s="49" t="s">
        <v>56</v>
      </c>
      <c r="C115" s="50">
        <v>56000</v>
      </c>
      <c r="D115" s="49">
        <v>0</v>
      </c>
      <c r="E115" s="50">
        <v>56000</v>
      </c>
      <c r="F115" s="49">
        <v>0</v>
      </c>
      <c r="G115" s="49">
        <v>0</v>
      </c>
      <c r="H115" s="57">
        <f>ROUND((Ceny!$B$6*D115+Ceny!$B$7*E115+Ceny!$B$8*F115+Ceny!$B$9*G115),2)</f>
        <v>0</v>
      </c>
    </row>
    <row r="116" spans="1:8" s="9" customFormat="1" ht="21" customHeight="1" x14ac:dyDescent="0.2">
      <c r="A116" s="48">
        <v>104</v>
      </c>
      <c r="B116" s="49" t="s">
        <v>57</v>
      </c>
      <c r="C116" s="50">
        <v>90000</v>
      </c>
      <c r="D116" s="49">
        <v>0</v>
      </c>
      <c r="E116" s="50">
        <v>90000</v>
      </c>
      <c r="F116" s="49">
        <v>0</v>
      </c>
      <c r="G116" s="49">
        <v>0</v>
      </c>
      <c r="H116" s="57">
        <f>ROUND((Ceny!$B$6*D116+Ceny!$B$7*E116+Ceny!$B$8*F116+Ceny!$B$9*G116),2)</f>
        <v>0</v>
      </c>
    </row>
    <row r="117" spans="1:8" s="1" customFormat="1" ht="21" customHeight="1" x14ac:dyDescent="0.2">
      <c r="A117" s="48">
        <v>105</v>
      </c>
      <c r="B117" s="49" t="s">
        <v>78</v>
      </c>
      <c r="C117" s="50">
        <v>40000</v>
      </c>
      <c r="D117" s="49">
        <v>0</v>
      </c>
      <c r="E117" s="50">
        <v>40000</v>
      </c>
      <c r="F117" s="49">
        <v>0</v>
      </c>
      <c r="G117" s="49">
        <v>0</v>
      </c>
      <c r="H117" s="57">
        <f>ROUND((Ceny!$B$6*D117+Ceny!$B$7*E117+Ceny!$B$8*F117+Ceny!$B$9*G117),2)</f>
        <v>0</v>
      </c>
    </row>
    <row r="118" spans="1:8" s="1" customFormat="1" ht="21" customHeight="1" x14ac:dyDescent="0.2">
      <c r="A118" s="48">
        <v>106</v>
      </c>
      <c r="B118" s="49" t="s">
        <v>71</v>
      </c>
      <c r="C118" s="50">
        <v>95000</v>
      </c>
      <c r="D118" s="49">
        <v>0</v>
      </c>
      <c r="E118" s="50">
        <v>95000</v>
      </c>
      <c r="F118" s="49">
        <v>0</v>
      </c>
      <c r="G118" s="49">
        <v>0</v>
      </c>
      <c r="H118" s="57">
        <f>ROUND((Ceny!$B$6*D118+Ceny!$B$7*E118+Ceny!$B$8*F118+Ceny!$B$9*G118),2)</f>
        <v>0</v>
      </c>
    </row>
    <row r="119" spans="1:8" ht="21" customHeight="1" x14ac:dyDescent="0.2">
      <c r="A119" s="48">
        <v>107</v>
      </c>
      <c r="B119" s="49" t="s">
        <v>59</v>
      </c>
      <c r="C119" s="50">
        <v>50000</v>
      </c>
      <c r="D119" s="49">
        <v>0</v>
      </c>
      <c r="E119" s="50">
        <v>50000</v>
      </c>
      <c r="F119" s="49">
        <v>0</v>
      </c>
      <c r="G119" s="49">
        <v>0</v>
      </c>
      <c r="H119" s="57">
        <f>ROUND((Ceny!$B$6*D119+Ceny!$B$7*E119+Ceny!$B$8*F119+Ceny!$B$9*G119),2)</f>
        <v>0</v>
      </c>
    </row>
    <row r="120" spans="1:8" ht="21" customHeight="1" x14ac:dyDescent="0.2">
      <c r="A120" s="48">
        <v>108</v>
      </c>
      <c r="B120" s="49" t="s">
        <v>149</v>
      </c>
      <c r="C120" s="50">
        <v>135000</v>
      </c>
      <c r="D120" s="49">
        <v>0</v>
      </c>
      <c r="E120" s="50">
        <v>135000</v>
      </c>
      <c r="F120" s="49">
        <v>0</v>
      </c>
      <c r="G120" s="49">
        <v>0</v>
      </c>
      <c r="H120" s="57">
        <f>ROUND((Ceny!$B$6*D120+Ceny!$B$7*E120+Ceny!$B$8*F120+Ceny!$B$9*G120),2)</f>
        <v>0</v>
      </c>
    </row>
    <row r="121" spans="1:8" s="1" customFormat="1" ht="21" customHeight="1" x14ac:dyDescent="0.2">
      <c r="A121" s="48">
        <v>109</v>
      </c>
      <c r="B121" s="49" t="s">
        <v>150</v>
      </c>
      <c r="C121" s="50">
        <v>170000</v>
      </c>
      <c r="D121" s="49">
        <v>0</v>
      </c>
      <c r="E121" s="50">
        <v>120000</v>
      </c>
      <c r="F121" s="50">
        <v>50000</v>
      </c>
      <c r="G121" s="49">
        <v>0</v>
      </c>
      <c r="H121" s="57">
        <f>ROUND((Ceny!$B$6*D121+Ceny!$B$7*E121+Ceny!$B$8*F121+Ceny!$B$9*G121),2)</f>
        <v>0</v>
      </c>
    </row>
    <row r="122" spans="1:8" s="1" customFormat="1" ht="21" customHeight="1" x14ac:dyDescent="0.2">
      <c r="A122" s="48">
        <v>110</v>
      </c>
      <c r="B122" s="49" t="s">
        <v>58</v>
      </c>
      <c r="C122" s="50">
        <v>240000</v>
      </c>
      <c r="D122" s="50">
        <v>240000</v>
      </c>
      <c r="E122" s="49">
        <v>0</v>
      </c>
      <c r="F122" s="49">
        <v>0</v>
      </c>
      <c r="G122" s="49">
        <v>0</v>
      </c>
      <c r="H122" s="57">
        <f>ROUND((Ceny!$B$6*D122+Ceny!$B$7*E122+Ceny!$B$8*F122+Ceny!$B$9*G122),2)</f>
        <v>0</v>
      </c>
    </row>
    <row r="123" spans="1:8" ht="21" customHeight="1" x14ac:dyDescent="0.2">
      <c r="A123" s="48">
        <v>111</v>
      </c>
      <c r="B123" s="49" t="s">
        <v>151</v>
      </c>
      <c r="C123" s="50">
        <v>186000</v>
      </c>
      <c r="D123" s="49">
        <v>0</v>
      </c>
      <c r="E123" s="50">
        <v>186000</v>
      </c>
      <c r="F123" s="49">
        <v>0</v>
      </c>
      <c r="G123" s="49">
        <v>0</v>
      </c>
      <c r="H123" s="57">
        <f>ROUND((Ceny!$B$6*D123+Ceny!$B$7*E123+Ceny!$B$8*F123+Ceny!$B$9*G123),2)</f>
        <v>0</v>
      </c>
    </row>
    <row r="124" spans="1:8" s="1" customFormat="1" ht="21" customHeight="1" x14ac:dyDescent="0.2">
      <c r="A124" s="48">
        <v>112</v>
      </c>
      <c r="B124" s="49" t="s">
        <v>152</v>
      </c>
      <c r="C124" s="50">
        <v>61000</v>
      </c>
      <c r="D124" s="49">
        <v>0</v>
      </c>
      <c r="E124" s="50">
        <v>61000</v>
      </c>
      <c r="F124" s="49">
        <v>0</v>
      </c>
      <c r="G124" s="49">
        <v>0</v>
      </c>
      <c r="H124" s="57">
        <f>ROUND((Ceny!$B$6*D124+Ceny!$B$7*E124+Ceny!$B$8*F124+Ceny!$B$9*G124),2)</f>
        <v>0</v>
      </c>
    </row>
    <row r="125" spans="1:8" s="9" customFormat="1" ht="21" customHeight="1" x14ac:dyDescent="0.2">
      <c r="A125" s="48">
        <v>113</v>
      </c>
      <c r="B125" s="49" t="s">
        <v>60</v>
      </c>
      <c r="C125" s="50">
        <v>48000</v>
      </c>
      <c r="D125" s="49">
        <v>0</v>
      </c>
      <c r="E125" s="50">
        <v>48000</v>
      </c>
      <c r="F125" s="49">
        <v>0</v>
      </c>
      <c r="G125" s="49">
        <v>0</v>
      </c>
      <c r="H125" s="57">
        <f>ROUND((Ceny!$B$6*D125+Ceny!$B$7*E125+Ceny!$B$8*F125+Ceny!$B$9*G125),2)</f>
        <v>0</v>
      </c>
    </row>
    <row r="126" spans="1:8" s="9" customFormat="1" ht="21" customHeight="1" x14ac:dyDescent="0.2">
      <c r="A126" s="48">
        <v>114</v>
      </c>
      <c r="B126" s="49" t="s">
        <v>61</v>
      </c>
      <c r="C126" s="50">
        <v>30000</v>
      </c>
      <c r="D126" s="49">
        <v>0</v>
      </c>
      <c r="E126" s="50">
        <v>30000</v>
      </c>
      <c r="F126" s="49">
        <v>0</v>
      </c>
      <c r="G126" s="49">
        <v>0</v>
      </c>
      <c r="H126" s="57">
        <f>ROUND((Ceny!$B$6*D126+Ceny!$B$7*E126+Ceny!$B$8*F126+Ceny!$B$9*G126),2)</f>
        <v>0</v>
      </c>
    </row>
    <row r="127" spans="1:8" s="9" customFormat="1" ht="21" customHeight="1" x14ac:dyDescent="0.2">
      <c r="A127" s="48">
        <v>115</v>
      </c>
      <c r="B127" s="49" t="s">
        <v>153</v>
      </c>
      <c r="C127" s="50">
        <v>32000</v>
      </c>
      <c r="D127" s="49">
        <v>0</v>
      </c>
      <c r="E127" s="50">
        <v>32000</v>
      </c>
      <c r="F127" s="49">
        <v>0</v>
      </c>
      <c r="G127" s="49">
        <v>0</v>
      </c>
      <c r="H127" s="57">
        <f>ROUND((Ceny!$B$6*D127+Ceny!$B$7*E127+Ceny!$B$8*F127+Ceny!$B$9*G127),2)</f>
        <v>0</v>
      </c>
    </row>
    <row r="128" spans="1:8" s="9" customFormat="1" ht="21" customHeight="1" x14ac:dyDescent="0.2">
      <c r="A128" s="48">
        <v>116</v>
      </c>
      <c r="B128" s="49" t="s">
        <v>154</v>
      </c>
      <c r="C128" s="50">
        <v>10000</v>
      </c>
      <c r="D128" s="49">
        <v>0</v>
      </c>
      <c r="E128" s="50">
        <v>10000</v>
      </c>
      <c r="F128" s="49">
        <v>0</v>
      </c>
      <c r="G128" s="49">
        <v>0</v>
      </c>
      <c r="H128" s="57">
        <f>ROUND((Ceny!$B$6*D128+Ceny!$B$7*E128+Ceny!$B$8*F128+Ceny!$B$9*G128),2)</f>
        <v>0</v>
      </c>
    </row>
    <row r="129" spans="1:8" s="9" customFormat="1" ht="21" customHeight="1" x14ac:dyDescent="0.2">
      <c r="A129" s="48">
        <v>117</v>
      </c>
      <c r="B129" s="49" t="s">
        <v>62</v>
      </c>
      <c r="C129" s="50">
        <v>37000</v>
      </c>
      <c r="D129" s="49">
        <v>0</v>
      </c>
      <c r="E129" s="50">
        <v>37000</v>
      </c>
      <c r="F129" s="49">
        <v>0</v>
      </c>
      <c r="G129" s="49">
        <v>0</v>
      </c>
      <c r="H129" s="57">
        <f>ROUND((Ceny!$B$6*D129+Ceny!$B$7*E129+Ceny!$B$8*F129+Ceny!$B$9*G129),2)</f>
        <v>0</v>
      </c>
    </row>
    <row r="130" spans="1:8" s="9" customFormat="1" ht="21" customHeight="1" x14ac:dyDescent="0.2">
      <c r="A130" s="48">
        <v>118</v>
      </c>
      <c r="B130" s="49" t="s">
        <v>84</v>
      </c>
      <c r="C130" s="50">
        <v>85000</v>
      </c>
      <c r="D130" s="49">
        <v>0</v>
      </c>
      <c r="E130" s="50">
        <v>85000</v>
      </c>
      <c r="F130" s="49">
        <v>0</v>
      </c>
      <c r="G130" s="49">
        <v>0</v>
      </c>
      <c r="H130" s="57">
        <f>ROUND((Ceny!$B$6*D130+Ceny!$B$7*E130+Ceny!$B$8*F130+Ceny!$B$9*G130),2)</f>
        <v>0</v>
      </c>
    </row>
    <row r="131" spans="1:8" ht="21" customHeight="1" x14ac:dyDescent="0.2">
      <c r="A131" s="48">
        <v>119</v>
      </c>
      <c r="B131" s="49" t="s">
        <v>155</v>
      </c>
      <c r="C131" s="50">
        <v>55000</v>
      </c>
      <c r="D131" s="49">
        <v>0</v>
      </c>
      <c r="E131" s="50">
        <v>55000</v>
      </c>
      <c r="F131" s="49">
        <v>0</v>
      </c>
      <c r="G131" s="49">
        <v>0</v>
      </c>
      <c r="H131" s="57">
        <f>ROUND((Ceny!$B$6*D131+Ceny!$B$7*E131+Ceny!$B$8*F131+Ceny!$B$9*G131),2)</f>
        <v>0</v>
      </c>
    </row>
    <row r="132" spans="1:8" ht="21" customHeight="1" x14ac:dyDescent="0.2">
      <c r="A132" s="48">
        <v>120</v>
      </c>
      <c r="B132" s="49" t="s">
        <v>72</v>
      </c>
      <c r="C132" s="50">
        <v>68000</v>
      </c>
      <c r="D132" s="49">
        <v>0</v>
      </c>
      <c r="E132" s="50">
        <v>68000</v>
      </c>
      <c r="F132" s="49">
        <v>0</v>
      </c>
      <c r="G132" s="49">
        <v>0</v>
      </c>
      <c r="H132" s="57">
        <f>ROUND((Ceny!$B$6*D132+Ceny!$B$7*E132+Ceny!$B$8*F132+Ceny!$B$9*G132),2)</f>
        <v>0</v>
      </c>
    </row>
    <row r="133" spans="1:8" s="1" customFormat="1" ht="21" customHeight="1" x14ac:dyDescent="0.2">
      <c r="A133" s="48">
        <v>121</v>
      </c>
      <c r="B133" s="49" t="s">
        <v>156</v>
      </c>
      <c r="C133" s="50">
        <v>78000</v>
      </c>
      <c r="D133" s="49">
        <v>0</v>
      </c>
      <c r="E133" s="50">
        <v>78000</v>
      </c>
      <c r="F133" s="49">
        <v>0</v>
      </c>
      <c r="G133" s="49">
        <v>0</v>
      </c>
      <c r="H133" s="57">
        <f>ROUND((Ceny!$B$6*D133+Ceny!$B$7*E133+Ceny!$B$8*F133+Ceny!$B$9*G133),2)</f>
        <v>0</v>
      </c>
    </row>
    <row r="134" spans="1:8" ht="21" customHeight="1" x14ac:dyDescent="0.2">
      <c r="A134" s="48">
        <v>122</v>
      </c>
      <c r="B134" s="49" t="s">
        <v>63</v>
      </c>
      <c r="C134" s="50">
        <v>67000</v>
      </c>
      <c r="D134" s="49">
        <v>0</v>
      </c>
      <c r="E134" s="50">
        <v>67000</v>
      </c>
      <c r="F134" s="49">
        <v>0</v>
      </c>
      <c r="G134" s="49">
        <v>0</v>
      </c>
      <c r="H134" s="57">
        <f>ROUND((Ceny!$B$6*D134+Ceny!$B$7*E134+Ceny!$B$8*F134+Ceny!$B$9*G134),2)</f>
        <v>0</v>
      </c>
    </row>
    <row r="135" spans="1:8" ht="21" customHeight="1" x14ac:dyDescent="0.2">
      <c r="A135" s="48">
        <v>123</v>
      </c>
      <c r="B135" s="49" t="s">
        <v>157</v>
      </c>
      <c r="C135" s="50">
        <v>62000</v>
      </c>
      <c r="D135" s="49">
        <v>0</v>
      </c>
      <c r="E135" s="50">
        <v>62000</v>
      </c>
      <c r="F135" s="49">
        <v>0</v>
      </c>
      <c r="G135" s="49">
        <v>0</v>
      </c>
      <c r="H135" s="57">
        <f>ROUND((Ceny!$B$6*D135+Ceny!$B$7*E135+Ceny!$B$8*F135+Ceny!$B$9*G135),2)</f>
        <v>0</v>
      </c>
    </row>
    <row r="136" spans="1:8" s="9" customFormat="1" ht="21" customHeight="1" x14ac:dyDescent="0.2">
      <c r="A136" s="48">
        <v>124</v>
      </c>
      <c r="B136" s="49" t="s">
        <v>69</v>
      </c>
      <c r="C136" s="50">
        <v>35000</v>
      </c>
      <c r="D136" s="49">
        <v>0</v>
      </c>
      <c r="E136" s="50">
        <v>35000</v>
      </c>
      <c r="F136" s="49">
        <v>0</v>
      </c>
      <c r="G136" s="49">
        <v>0</v>
      </c>
      <c r="H136" s="57">
        <f>ROUND((Ceny!$B$6*D136+Ceny!$B$7*E136+Ceny!$B$8*F136+Ceny!$B$9*G136),2)</f>
        <v>0</v>
      </c>
    </row>
    <row r="137" spans="1:8" s="9" customFormat="1" ht="21" customHeight="1" x14ac:dyDescent="0.2">
      <c r="A137" s="48">
        <v>125</v>
      </c>
      <c r="B137" s="49" t="s">
        <v>158</v>
      </c>
      <c r="C137" s="50">
        <v>50000</v>
      </c>
      <c r="D137" s="49">
        <v>0</v>
      </c>
      <c r="E137" s="50">
        <v>50000</v>
      </c>
      <c r="F137" s="49">
        <v>0</v>
      </c>
      <c r="G137" s="49">
        <v>0</v>
      </c>
      <c r="H137" s="57">
        <f>ROUND((Ceny!$B$6*D137+Ceny!$B$7*E137+Ceny!$B$8*F137+Ceny!$B$9*G137),2)</f>
        <v>0</v>
      </c>
    </row>
    <row r="138" spans="1:8" s="9" customFormat="1" ht="21" customHeight="1" x14ac:dyDescent="0.2">
      <c r="A138" s="48">
        <v>126</v>
      </c>
      <c r="B138" s="49" t="s">
        <v>159</v>
      </c>
      <c r="C138" s="50">
        <v>90000</v>
      </c>
      <c r="D138" s="49">
        <v>0</v>
      </c>
      <c r="E138" s="50">
        <v>90000</v>
      </c>
      <c r="F138" s="49">
        <v>0</v>
      </c>
      <c r="G138" s="49">
        <v>0</v>
      </c>
      <c r="H138" s="57">
        <f>ROUND((Ceny!$B$6*D138+Ceny!$B$7*E138+Ceny!$B$8*F138+Ceny!$B$9*G138),2)</f>
        <v>0</v>
      </c>
    </row>
    <row r="139" spans="1:8" s="9" customFormat="1" ht="21" customHeight="1" x14ac:dyDescent="0.2">
      <c r="A139" s="48">
        <v>127</v>
      </c>
      <c r="B139" s="49" t="s">
        <v>160</v>
      </c>
      <c r="C139" s="50">
        <v>9000</v>
      </c>
      <c r="D139" s="49">
        <v>0</v>
      </c>
      <c r="E139" s="50">
        <v>9000</v>
      </c>
      <c r="F139" s="49">
        <v>0</v>
      </c>
      <c r="G139" s="49">
        <v>0</v>
      </c>
      <c r="H139" s="57">
        <f>ROUND((Ceny!$B$6*D139+Ceny!$B$7*E139+Ceny!$B$8*F139+Ceny!$B$9*G139),2)</f>
        <v>0</v>
      </c>
    </row>
    <row r="140" spans="1:8" s="9" customFormat="1" ht="21" customHeight="1" x14ac:dyDescent="0.2">
      <c r="A140" s="48">
        <v>128</v>
      </c>
      <c r="B140" s="49" t="s">
        <v>161</v>
      </c>
      <c r="C140" s="50">
        <v>12000</v>
      </c>
      <c r="D140" s="49">
        <v>0</v>
      </c>
      <c r="E140" s="50">
        <v>12000</v>
      </c>
      <c r="F140" s="49">
        <v>0</v>
      </c>
      <c r="G140" s="49">
        <v>0</v>
      </c>
      <c r="H140" s="57">
        <f>ROUND((Ceny!$B$6*D140+Ceny!$B$7*E140+Ceny!$B$8*F140+Ceny!$B$9*G140),2)</f>
        <v>0</v>
      </c>
    </row>
    <row r="141" spans="1:8" ht="21" customHeight="1" x14ac:dyDescent="0.2">
      <c r="A141" s="48">
        <v>129</v>
      </c>
      <c r="B141" s="49" t="s">
        <v>162</v>
      </c>
      <c r="C141" s="50">
        <v>60000</v>
      </c>
      <c r="D141" s="49">
        <v>0</v>
      </c>
      <c r="E141" s="50">
        <v>60000</v>
      </c>
      <c r="F141" s="49">
        <v>0</v>
      </c>
      <c r="G141" s="49">
        <v>0</v>
      </c>
      <c r="H141" s="57">
        <f>ROUND((Ceny!$B$6*D141+Ceny!$B$7*E141+Ceny!$B$8*F141+Ceny!$B$9*G141),2)</f>
        <v>0</v>
      </c>
    </row>
    <row r="142" spans="1:8" ht="21" customHeight="1" x14ac:dyDescent="0.2">
      <c r="A142" s="48">
        <v>130</v>
      </c>
      <c r="B142" s="49" t="s">
        <v>163</v>
      </c>
      <c r="C142" s="50">
        <v>40000</v>
      </c>
      <c r="D142" s="49">
        <v>0</v>
      </c>
      <c r="E142" s="50">
        <v>40000</v>
      </c>
      <c r="F142" s="49">
        <v>0</v>
      </c>
      <c r="G142" s="49">
        <v>0</v>
      </c>
      <c r="H142" s="57">
        <f>ROUND((Ceny!$B$6*D142+Ceny!$B$7*E142+Ceny!$B$8*F142+Ceny!$B$9*G142),2)</f>
        <v>0</v>
      </c>
    </row>
    <row r="143" spans="1:8" s="33" customFormat="1" ht="21" customHeight="1" x14ac:dyDescent="0.2">
      <c r="A143" s="48">
        <v>131</v>
      </c>
      <c r="B143" s="49" t="s">
        <v>164</v>
      </c>
      <c r="C143" s="50">
        <v>67000</v>
      </c>
      <c r="D143" s="49">
        <v>0</v>
      </c>
      <c r="E143" s="50">
        <v>67000</v>
      </c>
      <c r="F143" s="49">
        <v>0</v>
      </c>
      <c r="G143" s="49">
        <v>0</v>
      </c>
      <c r="H143" s="57">
        <f>ROUND((Ceny!$B$6*D143+Ceny!$B$7*E143+Ceny!$B$8*F143+Ceny!$B$9*G143),2)</f>
        <v>0</v>
      </c>
    </row>
    <row r="144" spans="1:8" s="9" customFormat="1" ht="21" customHeight="1" x14ac:dyDescent="0.2">
      <c r="A144" s="48">
        <v>132</v>
      </c>
      <c r="B144" s="49" t="s">
        <v>64</v>
      </c>
      <c r="C144" s="50">
        <v>30000</v>
      </c>
      <c r="D144" s="49">
        <v>0</v>
      </c>
      <c r="E144" s="50">
        <v>30000</v>
      </c>
      <c r="F144" s="49">
        <v>0</v>
      </c>
      <c r="G144" s="49">
        <v>0</v>
      </c>
      <c r="H144" s="57">
        <f>ROUND((Ceny!$B$6*D144+Ceny!$B$7*E144+Ceny!$B$8*F144+Ceny!$B$9*G144),2)</f>
        <v>0</v>
      </c>
    </row>
    <row r="145" spans="1:8" s="1" customFormat="1" ht="21" customHeight="1" x14ac:dyDescent="0.2">
      <c r="A145" s="48">
        <v>133</v>
      </c>
      <c r="B145" s="49" t="s">
        <v>65</v>
      </c>
      <c r="C145" s="50">
        <v>30000</v>
      </c>
      <c r="D145" s="49">
        <v>0</v>
      </c>
      <c r="E145" s="50">
        <v>30000</v>
      </c>
      <c r="F145" s="49">
        <v>0</v>
      </c>
      <c r="G145" s="49">
        <v>0</v>
      </c>
      <c r="H145" s="57">
        <f>ROUND((Ceny!$B$6*D145+Ceny!$B$7*E145+Ceny!$B$8*F145+Ceny!$B$9*G145),2)</f>
        <v>0</v>
      </c>
    </row>
    <row r="146" spans="1:8" ht="21" customHeight="1" x14ac:dyDescent="0.2">
      <c r="A146" s="52" t="s">
        <v>73</v>
      </c>
      <c r="B146" s="53" t="s">
        <v>165</v>
      </c>
      <c r="C146" s="45">
        <v>8759000</v>
      </c>
      <c r="D146" s="45">
        <v>8000000</v>
      </c>
      <c r="E146" s="45">
        <v>759000</v>
      </c>
      <c r="F146" s="53">
        <v>0</v>
      </c>
      <c r="G146" s="53">
        <v>0</v>
      </c>
      <c r="H146" s="41">
        <f>ROUND((Ceny!$B$10*D146+Ceny!$B$11*E146),2)</f>
        <v>0</v>
      </c>
    </row>
    <row r="147" spans="1:8" s="1" customFormat="1" ht="21" customHeight="1" x14ac:dyDescent="0.2">
      <c r="A147" s="52" t="s">
        <v>166</v>
      </c>
      <c r="B147" s="53" t="s">
        <v>167</v>
      </c>
      <c r="C147" s="45">
        <v>13400000</v>
      </c>
      <c r="D147" s="53">
        <v>0</v>
      </c>
      <c r="E147" s="45">
        <v>1219000</v>
      </c>
      <c r="F147" s="53">
        <v>0</v>
      </c>
      <c r="G147" s="45">
        <v>12181000</v>
      </c>
      <c r="H147" s="41">
        <f>ROUND((Ceny!$B$6*D147+Ceny!$B$7*E147+Ceny!$B$8*F147+Ceny!$B$9*G147),2)</f>
        <v>0</v>
      </c>
    </row>
  </sheetData>
  <sheetProtection selectLockedCells="1" selectUnlockedCells="1"/>
  <phoneticPr fontId="1" type="noConversion"/>
  <printOptions horizontalCentered="1"/>
  <pageMargins left="0.43307086614173229" right="0.23622047244094491" top="0.51181102362204722" bottom="0.62992125984251968" header="0" footer="0"/>
  <pageSetup paperSize="9"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Ceny</vt:lpstr>
      <vt:lpstr>Załącznik A</vt:lpstr>
      <vt:lpstr>Ceny!Obszar_wydruku</vt:lpstr>
      <vt:lpstr>'Załącznik 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ajacewicz</cp:lastModifiedBy>
  <cp:lastPrinted>2022-07-07T12:27:53Z</cp:lastPrinted>
  <dcterms:created xsi:type="dcterms:W3CDTF">2018-04-03T06:53:16Z</dcterms:created>
  <dcterms:modified xsi:type="dcterms:W3CDTF">2022-07-08T06:42:25Z</dcterms:modified>
</cp:coreProperties>
</file>