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7" i="1"/>
  <c r="I7"/>
  <c r="F9"/>
  <c r="I9"/>
  <c r="F11"/>
  <c r="I11"/>
  <c r="F13"/>
  <c r="I13"/>
  <c r="F15"/>
  <c r="I15"/>
  <c r="F17"/>
  <c r="I17"/>
  <c r="F19"/>
  <c r="I19"/>
  <c r="F21"/>
  <c r="I21"/>
  <c r="F23"/>
  <c r="I23"/>
  <c r="F25"/>
  <c r="I25"/>
  <c r="C27"/>
  <c r="E7"/>
  <c r="D27"/>
  <c r="F6"/>
  <c r="E24"/>
  <c r="E22"/>
  <c r="E20"/>
  <c r="E18"/>
  <c r="E16"/>
  <c r="E14"/>
  <c r="E12"/>
  <c r="E10"/>
  <c r="E8"/>
  <c r="E6"/>
  <c r="E25"/>
  <c r="I24"/>
  <c r="F24"/>
  <c r="E23"/>
  <c r="I22"/>
  <c r="F22"/>
  <c r="E21"/>
  <c r="I20"/>
  <c r="F20"/>
  <c r="E19"/>
  <c r="I18"/>
  <c r="F18"/>
  <c r="E17"/>
  <c r="I16"/>
  <c r="F16"/>
  <c r="E15"/>
  <c r="I14"/>
  <c r="F14"/>
  <c r="E13"/>
  <c r="I12"/>
  <c r="F12"/>
  <c r="E11"/>
  <c r="I10"/>
  <c r="F10"/>
  <c r="E9"/>
  <c r="I8"/>
  <c r="F8"/>
  <c r="F27"/>
  <c r="I6"/>
  <c r="H9"/>
  <c r="J9"/>
  <c r="H17"/>
  <c r="J17"/>
  <c r="H25"/>
  <c r="J25"/>
  <c r="H12"/>
  <c r="J12"/>
  <c r="H20"/>
  <c r="J20"/>
  <c r="H11"/>
  <c r="J11"/>
  <c r="H19"/>
  <c r="J19"/>
  <c r="H6"/>
  <c r="J6"/>
  <c r="E27"/>
  <c r="H7"/>
  <c r="J7"/>
  <c r="H10"/>
  <c r="J10"/>
  <c r="H14"/>
  <c r="J14"/>
  <c r="H18"/>
  <c r="J18"/>
  <c r="H22"/>
  <c r="J22"/>
  <c r="H23"/>
  <c r="J23"/>
  <c r="H15"/>
  <c r="J15"/>
  <c r="H24"/>
  <c r="J24"/>
  <c r="H16"/>
  <c r="J16"/>
  <c r="H8"/>
  <c r="J8"/>
  <c r="H21"/>
  <c r="J21"/>
  <c r="H13"/>
  <c r="J13"/>
</calcChain>
</file>

<file path=xl/sharedStrings.xml><?xml version="1.0" encoding="utf-8"?>
<sst xmlns="http://schemas.openxmlformats.org/spreadsheetml/2006/main" count="57" uniqueCount="57">
  <si>
    <t>1.Ogólna wysokość środków w ramach budżetu obywatelskiego: 9 888 414 zł, w tym:
1) na zadania o charakterze ogólnomiejskim: 2 472 104 zł,
2) na zadania o charakterze dzielnicowym: 7 416 310 zł.
2. Podział środków na zadania o charakterze dzielnicowym, przy zastosowaniu algorytmu określonego w uchwale:</t>
  </si>
  <si>
    <t>Lp.</t>
  </si>
  <si>
    <t>Dzielnica</t>
  </si>
  <si>
    <r>
      <rPr>
        <b/>
        <sz val="10"/>
        <rFont val="Arial"/>
        <family val="2"/>
        <charset val="238"/>
      </rPr>
      <t xml:space="preserve">Obszar 
(w m²)  </t>
    </r>
    <r>
      <rPr>
        <sz val="10"/>
        <rFont val="Arial"/>
        <family val="2"/>
        <charset val="1"/>
      </rPr>
      <t>¹</t>
    </r>
  </si>
  <si>
    <r>
      <rPr>
        <b/>
        <sz val="10"/>
        <rFont val="Arial"/>
        <family val="2"/>
        <charset val="238"/>
      </rPr>
      <t xml:space="preserve">Liczba mieszkań-ców </t>
    </r>
    <r>
      <rPr>
        <b/>
        <sz val="10"/>
        <rFont val="Arial"/>
        <family val="2"/>
        <charset val="1"/>
      </rPr>
      <t>²</t>
    </r>
  </si>
  <si>
    <t>Udział procentowy</t>
  </si>
  <si>
    <t>Kwota</t>
  </si>
  <si>
    <r>
      <rPr>
        <b/>
        <sz val="10"/>
        <rFont val="Arial"/>
        <family val="2"/>
        <charset val="238"/>
      </rPr>
      <t xml:space="preserve">bazowa </t>
    </r>
    <r>
      <rPr>
        <sz val="10"/>
        <rFont val="Arial"/>
        <family val="2"/>
        <charset val="238"/>
      </rPr>
      <t xml:space="preserve"> </t>
    </r>
    <r>
      <rPr>
        <b/>
        <vertAlign val="superscript"/>
        <sz val="10"/>
        <color indexed="8"/>
        <rFont val="Arial"/>
        <family val="2"/>
        <charset val="238"/>
      </rPr>
      <t>5</t>
    </r>
  </si>
  <si>
    <t xml:space="preserve"> uwzględniająca udział:</t>
  </si>
  <si>
    <r>
      <rPr>
        <b/>
        <sz val="10"/>
        <rFont val="Arial"/>
        <family val="2"/>
        <charset val="238"/>
      </rPr>
      <t xml:space="preserve"> obszar </t>
    </r>
    <r>
      <rPr>
        <b/>
        <vertAlign val="superscript"/>
        <sz val="10"/>
        <rFont val="Arial"/>
        <family val="2"/>
        <charset val="238"/>
      </rPr>
      <t>3</t>
    </r>
  </si>
  <si>
    <r>
      <rPr>
        <b/>
        <sz val="10"/>
        <rFont val="Arial"/>
        <family val="2"/>
        <charset val="238"/>
      </rPr>
      <t xml:space="preserve"> liczba mieszkańców </t>
    </r>
    <r>
      <rPr>
        <b/>
        <vertAlign val="superscript"/>
        <sz val="10"/>
        <rFont val="Arial"/>
        <family val="2"/>
        <charset val="238"/>
      </rPr>
      <t>4</t>
    </r>
  </si>
  <si>
    <r>
      <rPr>
        <b/>
        <sz val="10"/>
        <rFont val="Arial"/>
        <family val="2"/>
        <charset val="238"/>
      </rPr>
      <t xml:space="preserve"> obszaru dzielnicy </t>
    </r>
    <r>
      <rPr>
        <b/>
        <vertAlign val="superscript"/>
        <sz val="10"/>
        <rFont val="Arial"/>
        <family val="2"/>
        <charset val="238"/>
      </rPr>
      <t>6</t>
    </r>
  </si>
  <si>
    <r>
      <rPr>
        <b/>
        <sz val="10"/>
        <rFont val="Arial"/>
        <family val="2"/>
        <charset val="238"/>
      </rPr>
      <t xml:space="preserve">  liczby mieszkańców </t>
    </r>
    <r>
      <rPr>
        <b/>
        <vertAlign val="superscript"/>
        <sz val="10"/>
        <rFont val="Arial"/>
        <family val="2"/>
        <charset val="238"/>
      </rPr>
      <t>7</t>
    </r>
  </si>
  <si>
    <t>Ogółem</t>
  </si>
  <si>
    <t>1.  </t>
  </si>
  <si>
    <t>Błeszno</t>
  </si>
  <si>
    <t>2.  </t>
  </si>
  <si>
    <t>Częstochówka-Parkitka</t>
  </si>
  <si>
    <t>3.  </t>
  </si>
  <si>
    <t>Dźbów</t>
  </si>
  <si>
    <t>4.  </t>
  </si>
  <si>
    <t>Gnaszyn-Kawodrza</t>
  </si>
  <si>
    <t>5.  </t>
  </si>
  <si>
    <t>Grabówka</t>
  </si>
  <si>
    <t>6.  </t>
  </si>
  <si>
    <t>Kiedrzyn</t>
  </si>
  <si>
    <t>7.  </t>
  </si>
  <si>
    <t>Lisiniec</t>
  </si>
  <si>
    <t>8.  </t>
  </si>
  <si>
    <t>Mirów</t>
  </si>
  <si>
    <t>9.  </t>
  </si>
  <si>
    <t>Ostatni Grosz</t>
  </si>
  <si>
    <t>10.  </t>
  </si>
  <si>
    <t>Podjasnogórska</t>
  </si>
  <si>
    <t>11.  </t>
  </si>
  <si>
    <t>Północ</t>
  </si>
  <si>
    <t>12.  </t>
  </si>
  <si>
    <t>Raków</t>
  </si>
  <si>
    <t>13.  </t>
  </si>
  <si>
    <t>Stare Miasto</t>
  </si>
  <si>
    <t>14.  </t>
  </si>
  <si>
    <t>Stradom</t>
  </si>
  <si>
    <t>15.  </t>
  </si>
  <si>
    <t>Śródmieście</t>
  </si>
  <si>
    <t>16.  </t>
  </si>
  <si>
    <t>Trzech Wieszczów</t>
  </si>
  <si>
    <t>17.  </t>
  </si>
  <si>
    <t>Tysiąclecie</t>
  </si>
  <si>
    <t>18.  </t>
  </si>
  <si>
    <t>Wrzosowiak</t>
  </si>
  <si>
    <t>19.  </t>
  </si>
  <si>
    <t>Wyczerpy-Aniołów</t>
  </si>
  <si>
    <t>20.  </t>
  </si>
  <si>
    <t>Zawodzie-Dąbie</t>
  </si>
  <si>
    <t>Suma:</t>
  </si>
  <si>
    <r>
      <rPr>
        <sz val="10"/>
        <rFont val="Arial"/>
        <family val="2"/>
        <charset val="238"/>
      </rPr>
      <t>1) obszar dzielnicy wg danych z Ewidencji Gruntów i Budynków,
2) liczba mieszkańców wg stanu na dzie</t>
    </r>
    <r>
      <rPr>
        <sz val="10"/>
        <color indexed="8"/>
        <rFont val="Arial"/>
        <family val="2"/>
        <charset val="238"/>
      </rPr>
      <t>ń 31.03.2023 r.,
3) udział pro</t>
    </r>
    <r>
      <rPr>
        <sz val="10"/>
        <rFont val="Arial"/>
        <family val="2"/>
        <charset val="238"/>
      </rPr>
      <t>centowy obszaru dzielnicy w stosunku do obszaru miasta,
4) udział procentowy liczby mieszkańców dzielnicy w stosunku do liczby mieszkańców miasta,
5) kwota jednakowa dla każdej dzielnicy (10% ogółu środków w ramach budżetu obywatelskiego),
6) kwota uwzględniająca udział obszaru dzielnicy w stosunku do obszaru miasta (20% ogółu środków w ramach budżetu obywatelskiego),
7) kwota uwzględniająca udział liczby mieszkańców dzielnicy w stosunku do liczby mieszkańców miasta (45% ogółu środków w ramach budżetu obywatelskiego)</t>
    </r>
  </si>
  <si>
    <r>
      <t>INFORMACJA O KWOCIE PRZEZNACZONEJ NA REALIZACJĘ BUDŻETU OBYWATELSKIEGO NA R</t>
    </r>
    <r>
      <rPr>
        <sz val="11"/>
        <color indexed="8"/>
        <rFont val="Calibri"/>
        <family val="2"/>
        <charset val="1"/>
      </rPr>
      <t>OK 2025</t>
    </r>
  </si>
</sst>
</file>

<file path=xl/styles.xml><?xml version="1.0" encoding="utf-8"?>
<styleSheet xmlns="http://schemas.openxmlformats.org/spreadsheetml/2006/main">
  <numFmts count="2">
    <numFmt numFmtId="164" formatCode="#,##0.00\ [$zł-415];[Red]\-#,##0.00\ [$zł-415]"/>
    <numFmt numFmtId="165" formatCode="#,##0\ [$zł-415];[Red]\-#,##0\ [$zł-415]"/>
  </numFmts>
  <fonts count="14">
    <font>
      <sz val="10"/>
      <name val="Arial"/>
      <family val="2"/>
      <charset val="238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Arial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vertAlign val="superscript"/>
      <sz val="10"/>
      <color indexed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1"/>
      <color indexed="8"/>
      <name val="Calibri"/>
      <family val="2"/>
      <charset val="1"/>
    </font>
    <font>
      <b/>
      <i/>
      <sz val="11"/>
      <color indexed="8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1" fillId="0" borderId="0" xfId="0" applyFont="1" applyBorder="1"/>
    <xf numFmtId="0" fontId="1" fillId="0" borderId="0" xfId="0" applyFont="1"/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A4" workbookViewId="0">
      <selection activeCell="K2" sqref="K2"/>
    </sheetView>
  </sheetViews>
  <sheetFormatPr defaultRowHeight="12.75"/>
  <cols>
    <col min="1" max="1" width="5.85546875" customWidth="1"/>
    <col min="2" max="2" width="18.140625" customWidth="1"/>
    <col min="3" max="3" width="12" customWidth="1"/>
    <col min="4" max="4" width="10.42578125" customWidth="1"/>
    <col min="5" max="5" width="11.5703125" customWidth="1"/>
    <col min="6" max="6" width="14.140625" customWidth="1"/>
    <col min="7" max="7" width="13.5703125" customWidth="1"/>
    <col min="8" max="8" width="14" customWidth="1"/>
    <col min="9" max="9" width="15.7109375" customWidth="1"/>
    <col min="10" max="10" width="17.140625" customWidth="1"/>
    <col min="11" max="11" width="19.85546875" customWidth="1"/>
    <col min="12" max="12" width="16.28515625" customWidth="1"/>
  </cols>
  <sheetData>
    <row r="1" spans="1:12" ht="20.100000000000001" customHeight="1">
      <c r="A1" s="30" t="s">
        <v>56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s="1" customFormat="1" ht="66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2" s="1" customFormat="1" ht="29.1" customHeight="1">
      <c r="A3" s="32" t="s">
        <v>1</v>
      </c>
      <c r="B3" s="32" t="s">
        <v>2</v>
      </c>
      <c r="C3" s="33" t="s">
        <v>3</v>
      </c>
      <c r="D3" s="33" t="s">
        <v>4</v>
      </c>
      <c r="E3" s="32" t="s">
        <v>5</v>
      </c>
      <c r="F3" s="32"/>
      <c r="G3" s="32" t="s">
        <v>6</v>
      </c>
      <c r="H3" s="32"/>
      <c r="I3" s="32"/>
      <c r="J3" s="32"/>
    </row>
    <row r="4" spans="1:12" s="1" customFormat="1" ht="21.6" customHeight="1">
      <c r="A4" s="32"/>
      <c r="B4" s="32"/>
      <c r="C4" s="32"/>
      <c r="D4" s="32"/>
      <c r="E4" s="32"/>
      <c r="F4" s="32"/>
      <c r="G4" s="33" t="s">
        <v>7</v>
      </c>
      <c r="H4" s="32" t="s">
        <v>8</v>
      </c>
      <c r="I4" s="32"/>
      <c r="J4" s="2"/>
    </row>
    <row r="5" spans="1:12" s="1" customFormat="1" ht="34.35" customHeight="1">
      <c r="A5" s="32"/>
      <c r="B5" s="32"/>
      <c r="C5" s="32"/>
      <c r="D5" s="32"/>
      <c r="E5" s="3" t="s">
        <v>9</v>
      </c>
      <c r="F5" s="3" t="s">
        <v>10</v>
      </c>
      <c r="G5" s="33"/>
      <c r="H5" s="3" t="s">
        <v>11</v>
      </c>
      <c r="I5" s="3" t="s">
        <v>12</v>
      </c>
      <c r="J5" s="2" t="s">
        <v>13</v>
      </c>
    </row>
    <row r="6" spans="1:12" s="9" customFormat="1" ht="15">
      <c r="A6" s="4" t="s">
        <v>14</v>
      </c>
      <c r="B6" s="4" t="s">
        <v>15</v>
      </c>
      <c r="C6" s="5">
        <v>16399061</v>
      </c>
      <c r="D6" s="5">
        <v>4193</v>
      </c>
      <c r="E6" s="6">
        <f>SUM(C6*100/C27)</f>
        <v>10.26702839395336</v>
      </c>
      <c r="F6" s="6">
        <f>SUM(D6*100/D27)</f>
        <v>2.1051204683177613</v>
      </c>
      <c r="G6" s="7">
        <v>49442.07</v>
      </c>
      <c r="H6" s="7">
        <f>E6*H27/E27</f>
        <v>203049.27515238861</v>
      </c>
      <c r="I6" s="7">
        <f>D6*I27/D27</f>
        <v>93673.355882338175</v>
      </c>
      <c r="J6" s="8">
        <f t="shared" ref="J6:J25" si="0">SUM(H6+G6+I6)</f>
        <v>346164.70103472681</v>
      </c>
    </row>
    <row r="7" spans="1:12" s="9" customFormat="1" ht="30">
      <c r="A7" s="10" t="s">
        <v>16</v>
      </c>
      <c r="B7" s="10" t="s">
        <v>17</v>
      </c>
      <c r="C7" s="11">
        <v>4814030</v>
      </c>
      <c r="D7" s="11">
        <v>9725</v>
      </c>
      <c r="E7" s="12">
        <f>SUM(C7*100/C27)</f>
        <v>3.013939804196307</v>
      </c>
      <c r="F7" s="12">
        <f>SUM(D7*100/D27)</f>
        <v>4.8824938121607984</v>
      </c>
      <c r="G7" s="7">
        <v>49442.07</v>
      </c>
      <c r="H7" s="13">
        <f>E7*H27/E27</f>
        <v>59606.175137823651</v>
      </c>
      <c r="I7" s="13">
        <f>D7*I27/D27</f>
        <v>217260.52610439752</v>
      </c>
      <c r="J7" s="14">
        <f t="shared" si="0"/>
        <v>326308.77124222118</v>
      </c>
    </row>
    <row r="8" spans="1:12" s="9" customFormat="1" ht="15">
      <c r="A8" s="4" t="s">
        <v>18</v>
      </c>
      <c r="B8" s="4" t="s">
        <v>19</v>
      </c>
      <c r="C8" s="5">
        <v>18401987</v>
      </c>
      <c r="D8" s="5">
        <v>5360</v>
      </c>
      <c r="E8" s="6">
        <f>SUM(C8*100/C27)</f>
        <v>11.521008613490773</v>
      </c>
      <c r="F8" s="6">
        <f>SUM(D8*100/D27)</f>
        <v>2.6910197257770569</v>
      </c>
      <c r="G8" s="7">
        <v>49442.07</v>
      </c>
      <c r="H8" s="7">
        <f>E8*H27/E27</f>
        <v>227849.0287775427</v>
      </c>
      <c r="I8" s="7">
        <f>D8*I27/D27</f>
        <v>119744.61901486588</v>
      </c>
      <c r="J8" s="8">
        <f t="shared" si="0"/>
        <v>397035.7177924086</v>
      </c>
    </row>
    <row r="9" spans="1:12" s="9" customFormat="1" ht="15">
      <c r="A9" s="10" t="s">
        <v>20</v>
      </c>
      <c r="B9" s="10" t="s">
        <v>21</v>
      </c>
      <c r="C9" s="11">
        <v>7497891</v>
      </c>
      <c r="D9" s="11">
        <v>4979</v>
      </c>
      <c r="E9" s="12">
        <f>SUM(C9*100/C27)</f>
        <v>4.6942358340985111</v>
      </c>
      <c r="F9" s="12">
        <f>SUM(D9*100/D27)</f>
        <v>2.499736420642531</v>
      </c>
      <c r="G9" s="7">
        <v>49442.07</v>
      </c>
      <c r="H9" s="13">
        <f>E9*H27/E27</f>
        <v>92837.104070874455</v>
      </c>
      <c r="I9" s="13">
        <f>D9*I27/D27</f>
        <v>111232.92128265246</v>
      </c>
      <c r="J9" s="14">
        <f t="shared" si="0"/>
        <v>253512.09535352694</v>
      </c>
      <c r="K9" s="15"/>
    </row>
    <row r="10" spans="1:12" s="9" customFormat="1" ht="15">
      <c r="A10" s="4" t="s">
        <v>22</v>
      </c>
      <c r="B10" s="4" t="s">
        <v>23</v>
      </c>
      <c r="C10" s="5">
        <v>8922252</v>
      </c>
      <c r="D10" s="5">
        <v>4327</v>
      </c>
      <c r="E10" s="6">
        <f>SUM(C10*100/C27)</f>
        <v>5.5859914553648631</v>
      </c>
      <c r="F10" s="6">
        <f>SUM(D10*100/D27)</f>
        <v>2.1723959614621875</v>
      </c>
      <c r="G10" s="7">
        <v>49442.07</v>
      </c>
      <c r="H10" s="7">
        <f>E10*H27/E27</f>
        <v>110473.20339420349</v>
      </c>
      <c r="I10" s="7">
        <f>D10*I27/D27</f>
        <v>96666.971357709815</v>
      </c>
      <c r="J10" s="8">
        <f t="shared" si="0"/>
        <v>256582.2447519133</v>
      </c>
    </row>
    <row r="11" spans="1:12" s="9" customFormat="1" ht="15">
      <c r="A11" s="10" t="s">
        <v>24</v>
      </c>
      <c r="B11" s="10" t="s">
        <v>25</v>
      </c>
      <c r="C11" s="11">
        <v>6914142</v>
      </c>
      <c r="D11" s="11">
        <v>3100</v>
      </c>
      <c r="E11" s="12">
        <f>SUM(C11*100/C27)</f>
        <v>4.3287656673650687</v>
      </c>
      <c r="F11" s="12">
        <f>SUM(D11*100/D27)</f>
        <v>1.5563733488635965</v>
      </c>
      <c r="G11" s="7">
        <v>49442.07</v>
      </c>
      <c r="H11" s="13">
        <f>E11*H27/E27</f>
        <v>85609.262713315504</v>
      </c>
      <c r="I11" s="13">
        <f>D11*I27/D27</f>
        <v>69255.283385463466</v>
      </c>
      <c r="J11" s="14">
        <f t="shared" si="0"/>
        <v>204306.61609877896</v>
      </c>
      <c r="L11" s="16"/>
    </row>
    <row r="12" spans="1:12" s="9" customFormat="1" ht="15">
      <c r="A12" s="4" t="s">
        <v>26</v>
      </c>
      <c r="B12" s="4" t="s">
        <v>27</v>
      </c>
      <c r="C12" s="5">
        <v>9929294</v>
      </c>
      <c r="D12" s="5">
        <v>9420</v>
      </c>
      <c r="E12" s="6">
        <f>SUM(C12*100/C27)</f>
        <v>6.2164744328904407</v>
      </c>
      <c r="F12" s="6">
        <f>SUM(D12*100/D27)</f>
        <v>4.7293667568693802</v>
      </c>
      <c r="G12" s="7">
        <v>49442.07</v>
      </c>
      <c r="H12" s="7">
        <f>E12*H27/E27</f>
        <v>122942.15805862065</v>
      </c>
      <c r="I12" s="7">
        <f>D12*I27/D27</f>
        <v>210446.69983582772</v>
      </c>
      <c r="J12" s="8">
        <f t="shared" si="0"/>
        <v>382830.9278944484</v>
      </c>
      <c r="L12" s="16"/>
    </row>
    <row r="13" spans="1:12" s="9" customFormat="1" ht="15">
      <c r="A13" s="10" t="s">
        <v>28</v>
      </c>
      <c r="B13" s="10" t="s">
        <v>29</v>
      </c>
      <c r="C13" s="11">
        <v>14805590</v>
      </c>
      <c r="D13" s="11">
        <v>2347</v>
      </c>
      <c r="E13" s="12">
        <f>SUM(C13*100/C27)</f>
        <v>9.2693973709367832</v>
      </c>
      <c r="F13" s="12">
        <f>SUM(D13*100/D27)</f>
        <v>1.1783252418654391</v>
      </c>
      <c r="G13" s="7">
        <v>49442.07</v>
      </c>
      <c r="H13" s="13">
        <f>E13*H27/E27</f>
        <v>183319.29600746371</v>
      </c>
      <c r="I13" s="13">
        <f>D13*I27/D27</f>
        <v>52432.951646994443</v>
      </c>
      <c r="J13" s="14">
        <f t="shared" si="0"/>
        <v>285194.31765445817</v>
      </c>
      <c r="L13" s="16"/>
    </row>
    <row r="14" spans="1:12" s="9" customFormat="1" ht="15">
      <c r="A14" s="4" t="s">
        <v>30</v>
      </c>
      <c r="B14" s="4" t="s">
        <v>31</v>
      </c>
      <c r="C14" s="5">
        <v>1654484</v>
      </c>
      <c r="D14" s="5">
        <v>7014</v>
      </c>
      <c r="E14" s="6">
        <f>SUM(C14*100/C27)</f>
        <v>1.0358296859400384</v>
      </c>
      <c r="F14" s="6">
        <f>SUM(D14*100/D27)</f>
        <v>3.5214202157836341</v>
      </c>
      <c r="G14" s="7">
        <v>49442.07</v>
      </c>
      <c r="H14" s="7">
        <f>E14*H27/E27</f>
        <v>20485.42760778953</v>
      </c>
      <c r="I14" s="7">
        <f>D14*I27/D27</f>
        <v>156695.66376310994</v>
      </c>
      <c r="J14" s="8">
        <f t="shared" si="0"/>
        <v>226623.16137089947</v>
      </c>
      <c r="L14" s="15"/>
    </row>
    <row r="15" spans="1:12" s="9" customFormat="1" ht="15">
      <c r="A15" s="10" t="s">
        <v>32</v>
      </c>
      <c r="B15" s="10" t="s">
        <v>33</v>
      </c>
      <c r="C15" s="11">
        <v>2532819</v>
      </c>
      <c r="D15" s="11">
        <v>2916</v>
      </c>
      <c r="E15" s="12">
        <f>SUM(C15*100/C27)</f>
        <v>1.5857325361339016</v>
      </c>
      <c r="F15" s="12">
        <f>SUM(D15*100/D27)</f>
        <v>1.4639950597697571</v>
      </c>
      <c r="G15" s="7">
        <v>49442.07</v>
      </c>
      <c r="H15" s="13">
        <f>E15*H27/E27</f>
        <v>31360.76279258903</v>
      </c>
      <c r="I15" s="13">
        <f>D15*I27/D27</f>
        <v>65144.647210326286</v>
      </c>
      <c r="J15" s="14">
        <f t="shared" si="0"/>
        <v>145947.48000291531</v>
      </c>
    </row>
    <row r="16" spans="1:12" s="9" customFormat="1" ht="15">
      <c r="A16" s="4" t="s">
        <v>34</v>
      </c>
      <c r="B16" s="4" t="s">
        <v>35</v>
      </c>
      <c r="C16" s="5">
        <v>6711331</v>
      </c>
      <c r="D16" s="5">
        <v>24797</v>
      </c>
      <c r="E16" s="6">
        <f>SUM(C16*100/C27)</f>
        <v>4.2017909402385545</v>
      </c>
      <c r="F16" s="6">
        <f>SUM(D16*100/D27)</f>
        <v>12.449480623151807</v>
      </c>
      <c r="G16" s="7">
        <v>49442.07</v>
      </c>
      <c r="H16" s="7">
        <f>E16*H27/E27</f>
        <v>83098.105120638051</v>
      </c>
      <c r="I16" s="7">
        <f>D16*I27/D27</f>
        <v>553975.24584172189</v>
      </c>
      <c r="J16" s="8">
        <f t="shared" si="0"/>
        <v>686515.42096235999</v>
      </c>
    </row>
    <row r="17" spans="1:11" s="9" customFormat="1" ht="15">
      <c r="A17" s="10" t="s">
        <v>36</v>
      </c>
      <c r="B17" s="10" t="s">
        <v>37</v>
      </c>
      <c r="C17" s="11">
        <v>2057606</v>
      </c>
      <c r="D17" s="11">
        <v>18097</v>
      </c>
      <c r="E17" s="12">
        <f>SUM(C17*100/C27)</f>
        <v>1.288213954784899</v>
      </c>
      <c r="F17" s="12">
        <f>SUM(D17*100/D27)</f>
        <v>9.0857059659304849</v>
      </c>
      <c r="G17" s="7">
        <v>49442.07</v>
      </c>
      <c r="H17" s="13">
        <f>E17*H27/E27</f>
        <v>25476.788387408633</v>
      </c>
      <c r="I17" s="13">
        <f>D17*I27/D27</f>
        <v>404294.47207313951</v>
      </c>
      <c r="J17" s="14">
        <f t="shared" si="0"/>
        <v>479213.33046054817</v>
      </c>
    </row>
    <row r="18" spans="1:11" s="9" customFormat="1" ht="15">
      <c r="A18" s="4" t="s">
        <v>38</v>
      </c>
      <c r="B18" s="4" t="s">
        <v>39</v>
      </c>
      <c r="C18" s="5">
        <v>2562366</v>
      </c>
      <c r="D18" s="5">
        <v>8146</v>
      </c>
      <c r="E18" s="6">
        <f>SUM(C18*100/C27)</f>
        <v>1.6042311494359767</v>
      </c>
      <c r="F18" s="6">
        <f>SUM(D18*100/D27)</f>
        <v>4.089747516078341</v>
      </c>
      <c r="G18" s="7">
        <v>49442.07</v>
      </c>
      <c r="H18" s="7">
        <f>E18*H27/E27</f>
        <v>31726.606723099903</v>
      </c>
      <c r="I18" s="7">
        <f>D18*I27/D27</f>
        <v>181985.01240580177</v>
      </c>
      <c r="J18" s="8">
        <f t="shared" si="0"/>
        <v>263153.68912890169</v>
      </c>
    </row>
    <row r="19" spans="1:11" s="9" customFormat="1" ht="15">
      <c r="A19" s="10" t="s">
        <v>40</v>
      </c>
      <c r="B19" s="10" t="s">
        <v>41</v>
      </c>
      <c r="C19" s="11">
        <v>11282622</v>
      </c>
      <c r="D19" s="11">
        <v>11776</v>
      </c>
      <c r="E19" s="12">
        <f>SUM(C19*100/C27)</f>
        <v>7.0637581281173878</v>
      </c>
      <c r="F19" s="12">
        <f>SUM(D19*100/D27)</f>
        <v>5.9122105020057134</v>
      </c>
      <c r="G19" s="7">
        <v>49442.07</v>
      </c>
      <c r="H19" s="13">
        <f>E19*H27/E27</f>
        <v>139698.74366089579</v>
      </c>
      <c r="I19" s="13">
        <f>D19*I27/D27</f>
        <v>263080.71520877996</v>
      </c>
      <c r="J19" s="14">
        <f t="shared" si="0"/>
        <v>452221.52886967576</v>
      </c>
    </row>
    <row r="20" spans="1:11" s="9" customFormat="1" ht="15">
      <c r="A20" s="4" t="s">
        <v>42</v>
      </c>
      <c r="B20" s="4" t="s">
        <v>43</v>
      </c>
      <c r="C20" s="5">
        <v>1594431</v>
      </c>
      <c r="D20" s="5">
        <v>12111</v>
      </c>
      <c r="E20" s="6">
        <f>SUM(C20*100/C27)</f>
        <v>0.99823205421331451</v>
      </c>
      <c r="F20" s="6">
        <f>SUM(D20*100/D27)</f>
        <v>6.0803992348667792</v>
      </c>
      <c r="G20" s="7">
        <v>49442.07</v>
      </c>
      <c r="H20" s="7">
        <f>E20*H27/E27</f>
        <v>19741.865636727503</v>
      </c>
      <c r="I20" s="7">
        <f>D20*I27/D27</f>
        <v>270564.75389720907</v>
      </c>
      <c r="J20" s="8">
        <f t="shared" si="0"/>
        <v>339748.68953393656</v>
      </c>
    </row>
    <row r="21" spans="1:11" s="9" customFormat="1" ht="15">
      <c r="A21" s="10" t="s">
        <v>44</v>
      </c>
      <c r="B21" s="10" t="s">
        <v>45</v>
      </c>
      <c r="C21" s="11">
        <v>1335664</v>
      </c>
      <c r="D21" s="11">
        <v>8384</v>
      </c>
      <c r="E21" s="12">
        <f>SUM(C21*100/C27)</f>
        <v>0.83622472120698388</v>
      </c>
      <c r="F21" s="12">
        <f>SUM(D21*100/D27)</f>
        <v>4.2092368247975456</v>
      </c>
      <c r="G21" s="7">
        <v>49442.07</v>
      </c>
      <c r="H21" s="13">
        <f>E21*H27/E27</f>
        <v>16537.874153107914</v>
      </c>
      <c r="I21" s="13">
        <f>D21*I27/D27</f>
        <v>187302.03093668574</v>
      </c>
      <c r="J21" s="14">
        <f t="shared" si="0"/>
        <v>253281.97508979365</v>
      </c>
    </row>
    <row r="22" spans="1:11" s="9" customFormat="1" ht="15">
      <c r="A22" s="4" t="s">
        <v>46</v>
      </c>
      <c r="B22" s="4" t="s">
        <v>47</v>
      </c>
      <c r="C22" s="5">
        <v>4378694</v>
      </c>
      <c r="D22" s="5">
        <v>24742</v>
      </c>
      <c r="E22" s="6">
        <f>SUM(C22*100/C27)</f>
        <v>2.7413871822559361</v>
      </c>
      <c r="F22" s="6">
        <f>SUM(D22*100/D27)</f>
        <v>12.421867547607453</v>
      </c>
      <c r="G22" s="7">
        <v>49442.07</v>
      </c>
      <c r="H22" s="7">
        <f>E22*H27/E27</f>
        <v>54215.948267654661</v>
      </c>
      <c r="I22" s="7">
        <f>D22*I27/D27</f>
        <v>552746.52307197975</v>
      </c>
      <c r="J22" s="8">
        <f t="shared" si="0"/>
        <v>656404.54133963445</v>
      </c>
    </row>
    <row r="23" spans="1:11" s="9" customFormat="1" ht="15">
      <c r="A23" s="10" t="s">
        <v>48</v>
      </c>
      <c r="B23" s="10" t="s">
        <v>49</v>
      </c>
      <c r="C23" s="11">
        <v>3297183</v>
      </c>
      <c r="D23" s="11">
        <v>21330</v>
      </c>
      <c r="E23" s="12">
        <f>SUM(C23*100/C27)</f>
        <v>2.0642810878659654</v>
      </c>
      <c r="F23" s="12">
        <f>SUM(D23*100/D27)</f>
        <v>10.708852752019521</v>
      </c>
      <c r="G23" s="7">
        <v>49442.07</v>
      </c>
      <c r="H23" s="13">
        <f>E23*H27/E27</f>
        <v>40824.936146940265</v>
      </c>
      <c r="I23" s="13">
        <f>D23*I27/D27</f>
        <v>476521.03051997931</v>
      </c>
      <c r="J23" s="14">
        <f t="shared" si="0"/>
        <v>566788.03666691959</v>
      </c>
    </row>
    <row r="24" spans="1:11" s="9" customFormat="1" ht="15">
      <c r="A24" s="4" t="s">
        <v>50</v>
      </c>
      <c r="B24" s="4" t="s">
        <v>51</v>
      </c>
      <c r="C24" s="5">
        <v>16722115</v>
      </c>
      <c r="D24" s="5">
        <v>8385</v>
      </c>
      <c r="E24" s="6">
        <f>SUM(C24*100/C27)</f>
        <v>10.469284156693691</v>
      </c>
      <c r="F24" s="6">
        <f>SUM(D24*100/D27)</f>
        <v>4.2097388807165341</v>
      </c>
      <c r="G24" s="7">
        <v>49442.07</v>
      </c>
      <c r="H24" s="7">
        <f>E24*H27/E27</f>
        <v>207049.2529886245</v>
      </c>
      <c r="I24" s="7">
        <f>D24*I27/D27</f>
        <v>187324.37135068103</v>
      </c>
      <c r="J24" s="8">
        <f t="shared" si="0"/>
        <v>443815.69433930551</v>
      </c>
    </row>
    <row r="25" spans="1:11" s="9" customFormat="1" ht="15">
      <c r="A25" s="10" t="s">
        <v>52</v>
      </c>
      <c r="B25" s="10" t="s">
        <v>53</v>
      </c>
      <c r="C25" s="11">
        <v>17911924</v>
      </c>
      <c r="D25" s="11">
        <v>8032</v>
      </c>
      <c r="E25" s="12">
        <f>SUM(C25*100/C27)</f>
        <v>11.214192830817243</v>
      </c>
      <c r="F25" s="12">
        <f>SUM(D25*100/D27)</f>
        <v>4.0325131413136797</v>
      </c>
      <c r="G25" s="7">
        <v>49442.07</v>
      </c>
      <c r="H25" s="13">
        <f>E25*H27/E27</f>
        <v>221781.18520229138</v>
      </c>
      <c r="I25" s="13">
        <f>D25*I27/D27</f>
        <v>179438.20521033634</v>
      </c>
      <c r="J25" s="14">
        <f t="shared" si="0"/>
        <v>450661.46041262767</v>
      </c>
    </row>
    <row r="26" spans="1:11" s="1" customFormat="1" ht="15">
      <c r="A26" s="17"/>
      <c r="B26" s="18"/>
      <c r="C26" s="19"/>
      <c r="D26" s="19"/>
      <c r="E26" s="19"/>
      <c r="F26" s="19"/>
      <c r="G26" s="19"/>
      <c r="H26" s="19"/>
      <c r="I26" s="19"/>
      <c r="J26" s="20"/>
    </row>
    <row r="27" spans="1:11" s="1" customFormat="1" ht="15">
      <c r="A27" s="21"/>
      <c r="B27" s="10" t="s">
        <v>54</v>
      </c>
      <c r="C27" s="22">
        <f>SUM(C6:C25)</f>
        <v>159725486</v>
      </c>
      <c r="D27" s="22">
        <f>SUM(D6:D25)</f>
        <v>199181</v>
      </c>
      <c r="E27" s="23">
        <f>SUM(E6:E25)</f>
        <v>100</v>
      </c>
      <c r="F27" s="24">
        <f>SUM(F6:F25)</f>
        <v>100</v>
      </c>
      <c r="G27" s="25">
        <v>988841</v>
      </c>
      <c r="H27" s="25">
        <v>1977683</v>
      </c>
      <c r="I27" s="25">
        <v>4449786</v>
      </c>
      <c r="J27" s="25">
        <v>7416310</v>
      </c>
      <c r="K27" s="26"/>
    </row>
    <row r="28" spans="1:11" ht="15">
      <c r="A28" s="27"/>
      <c r="B28" s="28"/>
      <c r="C28" s="28"/>
      <c r="D28" s="28"/>
      <c r="E28" s="28"/>
      <c r="F28" s="28"/>
      <c r="G28" s="28"/>
      <c r="H28" s="28"/>
      <c r="I28" s="28"/>
      <c r="J28" s="28"/>
    </row>
    <row r="29" spans="1:11" ht="100.5" customHeight="1">
      <c r="A29" s="29" t="s">
        <v>55</v>
      </c>
      <c r="B29" s="29"/>
      <c r="C29" s="29"/>
      <c r="D29" s="29"/>
      <c r="E29" s="29"/>
      <c r="F29" s="29"/>
      <c r="G29" s="29"/>
      <c r="H29" s="29"/>
      <c r="I29" s="29"/>
      <c r="J29" s="29"/>
    </row>
  </sheetData>
  <sheetProtection selectLockedCells="1" selectUnlockedCells="1"/>
  <mergeCells count="11">
    <mergeCell ref="H4:I4"/>
    <mergeCell ref="A29:J29"/>
    <mergeCell ref="A1:J1"/>
    <mergeCell ref="A2:J2"/>
    <mergeCell ref="A3:A5"/>
    <mergeCell ref="B3:B5"/>
    <mergeCell ref="C3:C5"/>
    <mergeCell ref="D3:D5"/>
    <mergeCell ref="E3:F4"/>
    <mergeCell ref="G3:J3"/>
    <mergeCell ref="G4:G5"/>
  </mergeCells>
  <pageMargins left="0.74803149606299213" right="0.74803149606299213" top="3.937007874015748E-2" bottom="0.98425196850393704" header="0.51181102362204722" footer="0.51181102362204722"/>
  <pageSetup paperSize="9" firstPageNumber="0" orientation="landscape" horizontalDpi="300" verticalDpi="300" r:id="rId1"/>
  <headerFooter alignWithMargins="0">
    <oddFooter>&amp;L&amp;9Załącznik nr 1 do Zarządzenia Nr 21.2024 Prezydenta Miasta Częstochowy z dnia 17 maja 2024 r.&amp;R&amp;9&amp;P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Majtyka</dc:creator>
  <cp:lastModifiedBy>kmajtyka</cp:lastModifiedBy>
  <cp:lastPrinted>2024-05-20T09:52:32Z</cp:lastPrinted>
  <dcterms:created xsi:type="dcterms:W3CDTF">2024-05-20T10:03:28Z</dcterms:created>
  <dcterms:modified xsi:type="dcterms:W3CDTF">2024-05-20T10:03:28Z</dcterms:modified>
</cp:coreProperties>
</file>